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1835" firstSheet="2" activeTab="6"/>
  </bookViews>
  <sheets>
    <sheet name="Свод" sheetId="1" r:id="rId1"/>
    <sheet name="Оборуд Сан и отопление 116-119" sheetId="2" r:id="rId2"/>
    <sheet name="Оборуд Авт и роботехника 114" sheetId="3" r:id="rId3"/>
    <sheet name="Мебель и бренд Холл 1 этажа" sheetId="4" r:id="rId4"/>
    <sheet name="Спорт зал (Блок Д) " sheetId="5" r:id="rId5"/>
    <sheet name="Мебель лаб и мастерских 113-119" sheetId="7" r:id="rId6"/>
    <sheet name="Оснащ комп и орг тех 113-118 " sheetId="6" r:id="rId7"/>
  </sheets>
  <definedNames>
    <definedName name="_xlnm.Print_Area" localSheetId="4">'Спорт зал (Блок Д) '!$A$1:$N$137</definedName>
  </definedNames>
  <calcPr calcId="125725"/>
</workbook>
</file>

<file path=xl/calcChain.xml><?xml version="1.0" encoding="utf-8"?>
<calcChain xmlns="http://schemas.openxmlformats.org/spreadsheetml/2006/main">
  <c r="F130" i="5"/>
  <c r="H130" s="1"/>
  <c r="F129"/>
  <c r="H129" s="1"/>
  <c r="F128"/>
  <c r="H128" s="1"/>
  <c r="F127"/>
  <c r="H127" s="1"/>
  <c r="F126"/>
  <c r="H126" s="1"/>
  <c r="F125"/>
  <c r="H125" s="1"/>
  <c r="F124"/>
  <c r="H124" s="1"/>
  <c r="F123"/>
  <c r="H123" s="1"/>
  <c r="F122"/>
  <c r="H122" s="1"/>
  <c r="F121"/>
  <c r="H121" s="1"/>
  <c r="F120"/>
  <c r="H120" s="1"/>
  <c r="F119"/>
  <c r="H119" s="1"/>
  <c r="F118"/>
  <c r="H118" s="1"/>
  <c r="F117"/>
  <c r="H117" s="1"/>
  <c r="F116"/>
  <c r="H116" s="1"/>
  <c r="F115"/>
  <c r="H115" s="1"/>
  <c r="I18" i="1" l="1"/>
  <c r="H132" i="5"/>
  <c r="F132"/>
  <c r="G131"/>
  <c r="F131"/>
  <c r="F13" i="4" l="1"/>
  <c r="F23" i="6"/>
  <c r="F20"/>
  <c r="D20"/>
  <c r="C20"/>
  <c r="I48" i="7"/>
  <c r="H46"/>
  <c r="I46"/>
  <c r="J46"/>
  <c r="I35"/>
  <c r="I36"/>
  <c r="I37"/>
  <c r="I38"/>
  <c r="I39"/>
  <c r="I40"/>
  <c r="I41"/>
  <c r="I42"/>
  <c r="I43"/>
  <c r="I34"/>
  <c r="I33"/>
  <c r="I32"/>
  <c r="I31"/>
  <c r="I30"/>
  <c r="I29"/>
  <c r="I24"/>
  <c r="I25"/>
  <c r="I26"/>
  <c r="I27"/>
  <c r="I28"/>
  <c r="I23"/>
  <c r="I22"/>
  <c r="H21"/>
  <c r="I20"/>
  <c r="I19"/>
  <c r="I18"/>
  <c r="I16"/>
  <c r="H17"/>
  <c r="I12"/>
  <c r="I13"/>
  <c r="I14"/>
  <c r="I15"/>
  <c r="I7"/>
  <c r="I8"/>
  <c r="I9"/>
  <c r="I10"/>
  <c r="I11"/>
  <c r="I6"/>
  <c r="I5"/>
  <c r="I4"/>
  <c r="I3"/>
  <c r="H107" i="5"/>
  <c r="I71"/>
  <c r="H69"/>
  <c r="H68"/>
  <c r="H35"/>
  <c r="G13" i="4"/>
  <c r="H13"/>
  <c r="I13"/>
  <c r="G11"/>
  <c r="H10"/>
  <c r="H9"/>
  <c r="H8"/>
  <c r="H7"/>
  <c r="F5"/>
  <c r="H6"/>
  <c r="H5"/>
  <c r="G5" i="3"/>
  <c r="I349" i="2"/>
  <c r="G355"/>
  <c r="J354"/>
  <c r="J333"/>
  <c r="I307"/>
  <c r="H288"/>
  <c r="H283"/>
  <c r="H281"/>
  <c r="H278"/>
  <c r="H275"/>
  <c r="H272"/>
  <c r="H269"/>
  <c r="H265"/>
  <c r="H255"/>
  <c r="J246"/>
  <c r="I239"/>
  <c r="H228"/>
  <c r="H221"/>
  <c r="H216"/>
  <c r="H210"/>
  <c r="I204"/>
  <c r="H191"/>
  <c r="H37"/>
  <c r="H176"/>
  <c r="H167"/>
  <c r="H159"/>
  <c r="J154"/>
  <c r="I150"/>
  <c r="I147"/>
  <c r="H140"/>
  <c r="H138"/>
  <c r="H133"/>
  <c r="H127"/>
  <c r="J122"/>
  <c r="I115"/>
  <c r="I355" s="1"/>
  <c r="I359" s="1"/>
  <c r="H113"/>
  <c r="H106"/>
  <c r="J100"/>
  <c r="J97"/>
  <c r="J94"/>
  <c r="J91"/>
  <c r="J88"/>
  <c r="J85"/>
  <c r="J82"/>
  <c r="J79"/>
  <c r="J76"/>
  <c r="J73"/>
  <c r="J70"/>
  <c r="J67"/>
  <c r="J64"/>
  <c r="J61"/>
  <c r="H55"/>
  <c r="H44"/>
  <c r="J34"/>
  <c r="H32"/>
  <c r="H26"/>
  <c r="H19"/>
  <c r="H15"/>
  <c r="H9"/>
  <c r="H5"/>
  <c r="H355" s="1"/>
  <c r="J30"/>
  <c r="J23"/>
  <c r="J355" s="1"/>
  <c r="F114" i="5"/>
  <c r="H114" s="1"/>
  <c r="F113"/>
  <c r="H113" s="1"/>
  <c r="F112"/>
  <c r="I112" s="1"/>
  <c r="F111"/>
  <c r="I111" s="1"/>
  <c r="F110"/>
  <c r="I110" s="1"/>
  <c r="F109"/>
  <c r="I109" s="1"/>
  <c r="F108"/>
  <c r="I108" s="1"/>
  <c r="F107"/>
  <c r="F106"/>
  <c r="H106" s="1"/>
  <c r="F105"/>
  <c r="I105" s="1"/>
  <c r="F104"/>
  <c r="I104" s="1"/>
  <c r="F103"/>
  <c r="I103" s="1"/>
  <c r="F102"/>
  <c r="I102" s="1"/>
  <c r="F101"/>
  <c r="I101" s="1"/>
  <c r="F100"/>
  <c r="I100" s="1"/>
  <c r="F99"/>
  <c r="I99" s="1"/>
  <c r="F98"/>
  <c r="I98" s="1"/>
  <c r="F97"/>
  <c r="H97" s="1"/>
  <c r="F96"/>
  <c r="H96" s="1"/>
  <c r="F95"/>
  <c r="I95" s="1"/>
  <c r="F94"/>
  <c r="I94" s="1"/>
  <c r="F93"/>
  <c r="I93" s="1"/>
  <c r="F92"/>
  <c r="I92" s="1"/>
  <c r="F91"/>
  <c r="I91" s="1"/>
  <c r="F90"/>
  <c r="H90" s="1"/>
  <c r="F89"/>
  <c r="H89" s="1"/>
  <c r="F88"/>
  <c r="H88" s="1"/>
  <c r="F87"/>
  <c r="H87" s="1"/>
  <c r="F86"/>
  <c r="G86" s="1"/>
  <c r="F85"/>
  <c r="G85" s="1"/>
  <c r="F84"/>
  <c r="H84" s="1"/>
  <c r="F83"/>
  <c r="H83" s="1"/>
  <c r="F82"/>
  <c r="H82" s="1"/>
  <c r="F81"/>
  <c r="H81" s="1"/>
  <c r="E80"/>
  <c r="F80" s="1"/>
  <c r="H80" s="1"/>
  <c r="F79"/>
  <c r="I79" s="1"/>
  <c r="F78"/>
  <c r="I78" s="1"/>
  <c r="F77"/>
  <c r="H77" s="1"/>
  <c r="F76"/>
  <c r="H76" s="1"/>
  <c r="F75"/>
  <c r="I75" s="1"/>
  <c r="F74"/>
  <c r="I74" s="1"/>
  <c r="F73"/>
  <c r="I73" s="1"/>
  <c r="F72"/>
  <c r="I72" s="1"/>
  <c r="F71"/>
  <c r="F70"/>
  <c r="H70" s="1"/>
  <c r="F69"/>
  <c r="F68"/>
  <c r="F67"/>
  <c r="H67" s="1"/>
  <c r="F66"/>
  <c r="I66" s="1"/>
  <c r="F65"/>
  <c r="I65" s="1"/>
  <c r="F64"/>
  <c r="I64" s="1"/>
  <c r="F63"/>
  <c r="I63" s="1"/>
  <c r="F62"/>
  <c r="H62" s="1"/>
  <c r="F61"/>
  <c r="I61" s="1"/>
  <c r="F60"/>
  <c r="I60" s="1"/>
  <c r="F59"/>
  <c r="I59" s="1"/>
  <c r="F58"/>
  <c r="I58" s="1"/>
  <c r="F57"/>
  <c r="I57" s="1"/>
  <c r="F56"/>
  <c r="H56" s="1"/>
  <c r="F55"/>
  <c r="I55" s="1"/>
  <c r="F54"/>
  <c r="H54" s="1"/>
  <c r="F53"/>
  <c r="I53" s="1"/>
  <c r="F52"/>
  <c r="I52" s="1"/>
  <c r="F51"/>
  <c r="I51" s="1"/>
  <c r="F50"/>
  <c r="I50" s="1"/>
  <c r="F49"/>
  <c r="I49" s="1"/>
  <c r="F48"/>
  <c r="H48" s="1"/>
  <c r="F47"/>
  <c r="I47" s="1"/>
  <c r="F46"/>
  <c r="I46" s="1"/>
  <c r="F45"/>
  <c r="I45" s="1"/>
  <c r="F44"/>
  <c r="I44" s="1"/>
  <c r="F43"/>
  <c r="I43" s="1"/>
  <c r="F42"/>
  <c r="H42" s="1"/>
  <c r="F41"/>
  <c r="H41" s="1"/>
  <c r="F40"/>
  <c r="I40" s="1"/>
  <c r="F39"/>
  <c r="H39" s="1"/>
  <c r="F38"/>
  <c r="I38" s="1"/>
  <c r="F37"/>
  <c r="I37" s="1"/>
  <c r="F36"/>
  <c r="H36" s="1"/>
  <c r="F35"/>
  <c r="E34"/>
  <c r="F34" s="1"/>
  <c r="I34" s="1"/>
  <c r="F33"/>
  <c r="I33" s="1"/>
  <c r="F32"/>
  <c r="I32" s="1"/>
  <c r="F31"/>
  <c r="I31" s="1"/>
  <c r="F30"/>
  <c r="I30" s="1"/>
  <c r="F29"/>
  <c r="H29" s="1"/>
  <c r="F28"/>
  <c r="I28" s="1"/>
  <c r="F27"/>
  <c r="G27" s="1"/>
  <c r="G135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F15"/>
  <c r="H15" s="1"/>
  <c r="F14"/>
  <c r="H14" s="1"/>
  <c r="F13"/>
  <c r="H13" s="1"/>
  <c r="F12"/>
  <c r="H12" s="1"/>
  <c r="F11"/>
  <c r="H11" s="1"/>
  <c r="F10"/>
  <c r="H10" s="1"/>
  <c r="F9"/>
  <c r="H9" s="1"/>
  <c r="F8"/>
  <c r="H8" s="1"/>
  <c r="F7"/>
  <c r="H7" s="1"/>
  <c r="F6"/>
  <c r="I6" s="1"/>
  <c r="F5"/>
  <c r="H5" s="1"/>
  <c r="F4"/>
  <c r="I4" s="1"/>
  <c r="F3"/>
  <c r="I135" l="1"/>
  <c r="F135"/>
  <c r="F18" i="1"/>
  <c r="H18"/>
  <c r="H3" i="5"/>
  <c r="G6" i="1"/>
  <c r="G43" i="7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46" s="1"/>
  <c r="H135" i="5" l="1"/>
  <c r="H137" s="1"/>
  <c r="F11" i="4"/>
  <c r="F10"/>
  <c r="F9"/>
  <c r="F8"/>
  <c r="D7"/>
  <c r="F7" s="1"/>
  <c r="F6"/>
  <c r="G7" i="1"/>
  <c r="G18" l="1"/>
  <c r="F21" s="1"/>
  <c r="F25" s="1"/>
  <c r="G4"/>
  <c r="G3"/>
  <c r="E5" i="3"/>
  <c r="G2" i="1"/>
</calcChain>
</file>

<file path=xl/sharedStrings.xml><?xml version="1.0" encoding="utf-8"?>
<sst xmlns="http://schemas.openxmlformats.org/spreadsheetml/2006/main" count="767" uniqueCount="617">
  <si>
    <t>Блок А</t>
  </si>
  <si>
    <t>Итого</t>
  </si>
  <si>
    <t>Блок Д</t>
  </si>
  <si>
    <t xml:space="preserve"> ДОН ТО</t>
  </si>
  <si>
    <t>ГАПОУ ТО ТМТ</t>
  </si>
  <si>
    <t>Пушкарев Э.В.</t>
  </si>
  <si>
    <t>1-3</t>
  </si>
  <si>
    <t>1</t>
  </si>
  <si>
    <t>Оборудование/мебель</t>
  </si>
  <si>
    <t>ДОН ТО</t>
  </si>
  <si>
    <t>Саитмометов Р.М.</t>
  </si>
  <si>
    <t>Переход П1, П2</t>
  </si>
  <si>
    <t>Мебель и брэндирование зон холла 1 этажа</t>
  </si>
  <si>
    <t>Веснин Д.В.</t>
  </si>
  <si>
    <t>Средства ДОН ТО всего</t>
  </si>
  <si>
    <t>№</t>
  </si>
  <si>
    <t>Оборудование лабораторий и мастерских "Сантехника и отопление" (116-119)</t>
  </si>
  <si>
    <t>Оборудование лабораторий и мастерских "Автоматизации и Роботехники" 114</t>
  </si>
  <si>
    <t>Оборудование спортивных и тренажерных залов. Лыжная база. Оборудование для служебных помещений.</t>
  </si>
  <si>
    <t>Оснащение компьютерной и оргтехникой (113-118)</t>
  </si>
  <si>
    <t>наименование</t>
  </si>
  <si>
    <t>характеристика</t>
  </si>
  <si>
    <t>Предпочтительный производитель</t>
  </si>
  <si>
    <t>Кол-во</t>
  </si>
  <si>
    <t>(шт)</t>
  </si>
  <si>
    <t>Цена за всё</t>
  </si>
  <si>
    <t>Ручной гидравлический трубогиб ROBULL тип E с открытой рамой и принадлежностями 3/8 - 2" (Робулл)</t>
  </si>
  <si>
    <t>Угол гибки, град — 0-90</t>
  </si>
  <si>
    <t>Сегменты, мм/дюймы — 3/8-1/2-3/4-1-1,1/4-1,1/2-2</t>
  </si>
  <si>
    <t>Рабочий диапазон диаметров, мм(дюйм) — 3/8-2</t>
  </si>
  <si>
    <t>ROTHENBERGER RUSSIA; SUPER-EGO</t>
  </si>
  <si>
    <t>Электрогидравлический станок для накатывания желобков на стальных трубах ROGROOVER 1 - 12"</t>
  </si>
  <si>
    <t>Максимальное рабочее давление, Н</t>
  </si>
  <si>
    <t>Габариты (ДхШхВ), мм 685x474x960</t>
  </si>
  <si>
    <t>Мощность, кВт 1.5</t>
  </si>
  <si>
    <t>Напряжение, В 230</t>
  </si>
  <si>
    <t>Толщина стенки, мм 3-10</t>
  </si>
  <si>
    <t>Рабочий диапазон диаметров,  мм (дюйм) 1-12</t>
  </si>
  <si>
    <t>Скорость рабочая, об/мин 36</t>
  </si>
  <si>
    <t>Переносное устройство для накатки желобков ROGROOVER (Рогрувер) для SUPERTRONIC 2000</t>
  </si>
  <si>
    <t>Вес, кг — 14.5</t>
  </si>
  <si>
    <t>Рабочий диапазон диаметров, мм(дюйм) — 1-6</t>
  </si>
  <si>
    <t>Резьбонарезной станок ROPOWER 50 R (Ропауэр) до 2" BSPT R/BSPP с тележкой.</t>
  </si>
  <si>
    <t>Габариты (ДхШхВ), мм 535x430x340</t>
  </si>
  <si>
    <t>Мощность, кВт 1.15</t>
  </si>
  <si>
    <t>Рабочий диапазон диаметров, мм(дюйм) 1/2-2</t>
  </si>
  <si>
    <t>Тип резьбы BSPT R, BSPP</t>
  </si>
  <si>
    <t>Скорость рабочая, об/мин 40</t>
  </si>
  <si>
    <t>Набор ROLOCK POWER TORQUE (Ролок Пауэр Торк) 12 - 15 - 18 - 22 - 28 - 35 - 42 мм</t>
  </si>
  <si>
    <t>Рабочий диапазон диаметров, мм(дюйм) — 12 -15 -18 -22 -28 -35 -42</t>
  </si>
  <si>
    <t>ROTHENBERGER RUSSIA</t>
  </si>
  <si>
    <t>Трубогиб ROBEND H+W PLUS 12 – 15 – 18 – 22 мм (Робенд)</t>
  </si>
  <si>
    <t>Угол гибки, град 0-180</t>
  </si>
  <si>
    <t>Сегменты, мм/дюймы 12-15-18-22</t>
  </si>
  <si>
    <t>Рабочий диапазон диаметров, мм(дюйм) 12-22</t>
  </si>
  <si>
    <t>Набор для отбортовки 12 – 15 – 18 – 22 – 28 – 35 – 42 мм</t>
  </si>
  <si>
    <t>Рабочий диапазон диаметров, мм(дюйм) — 12-15-18-22-28-35-42</t>
  </si>
  <si>
    <t>Гидравлическая установка для экспандирования Н 600</t>
  </si>
  <si>
    <t>Мощность, кВт 1.2</t>
  </si>
  <si>
    <t>Рабочее давление, бар 80-600</t>
  </si>
  <si>
    <t>Напряжение, В 400</t>
  </si>
  <si>
    <t>Набор для развальцовки и гибки</t>
  </si>
  <si>
    <t>Рабочий диапазон диаметров, мм(дюйм) — 4,75-5-6-8-9-10</t>
  </si>
  <si>
    <t>Набор ROBEND 4000 12 – 15 – 18 – 22 – 28 мм (Робенд)</t>
  </si>
  <si>
    <t>Мощность, кВт 1.01</t>
  </si>
  <si>
    <t>Сегменты, мм/дюймы 12-15-18-22-28</t>
  </si>
  <si>
    <t>Рабочий диапазон диаметров, мм(дюйм) 12-28</t>
  </si>
  <si>
    <t>Усилие обжима, кН 32</t>
  </si>
  <si>
    <t>Угол поворота клещей, град. 270</t>
  </si>
  <si>
    <t>Ёмкость аккумулятора, Ач4</t>
  </si>
  <si>
    <t>Тип аккумуляторной батареи литий-ионная</t>
  </si>
  <si>
    <t>Диаметр прессования 12-110</t>
  </si>
  <si>
    <t>Допустимая температура окружающей среды, t град С от -10 до +60</t>
  </si>
  <si>
    <t>Габариты (ДхШхВ), мм 467x120x80</t>
  </si>
  <si>
    <t>Вес, кг 7.2</t>
  </si>
  <si>
    <t>Сервисный интервал 40000</t>
  </si>
  <si>
    <t>Среднее время обжима, сек 5</t>
  </si>
  <si>
    <t>Рабочий диапазон диаметров,  мм(дюйм) 12-110</t>
  </si>
  <si>
    <t>Рабочий ход, мм 40</t>
  </si>
  <si>
    <t>Пресс гидравлический аккумуляторный аксиальный ROMAX AXIAL 16-32 mm</t>
  </si>
  <si>
    <t>Ёмкость аккумулятора, Ач 2,0</t>
  </si>
  <si>
    <t>Тип аккумуляторной батареи</t>
  </si>
  <si>
    <t>литий-ионная</t>
  </si>
  <si>
    <t>Диаметр прессования 16-40</t>
  </si>
  <si>
    <t>Допустимая температура окружающей среды, t град С</t>
  </si>
  <si>
    <t>от -10 до +60</t>
  </si>
  <si>
    <t>Габариты (ДхШхВ), мм 270x226x75</t>
  </si>
  <si>
    <t>Вес, кг 2.7</t>
  </si>
  <si>
    <t xml:space="preserve">ROTHENBERGER RUSSIA </t>
  </si>
  <si>
    <t>Пресс-клещи для ROMAX 4000/3000 АС/ AC ECO SV 15 (Ромакс)</t>
  </si>
  <si>
    <t>Усилие обжима, кН — 32</t>
  </si>
  <si>
    <t>Угол поворота клещей, град. — 270</t>
  </si>
  <si>
    <t>Диаметр прессования — 15</t>
  </si>
  <si>
    <t>Пресс-клещи для ROMAX 4000/3000 АС/ AC ECO SV 18 (Ромакс)</t>
  </si>
  <si>
    <t>Диаметр прессования — 18</t>
  </si>
  <si>
    <t>Пресс-клещи для ROMAX 4000/3000 АС/ AC ECO SV 22 (Ромакс)</t>
  </si>
  <si>
    <t>Диаметр прессования — 22</t>
  </si>
  <si>
    <t>Пресс-клещи для ROMAX 4000/3000 АС/ AC ECO SV 28 (Ромакс)</t>
  </si>
  <si>
    <t>Диаметр прессования — 28</t>
  </si>
  <si>
    <t>Пресс-клещи для ROMAX 3000/3000 АС/ AC ECO SV 35 (Ромакс)</t>
  </si>
  <si>
    <t>Диаметр прессования — 35</t>
  </si>
  <si>
    <t>Пресс-клещи для ROMAX 4000/3000 АС/ AC ECO SV 42 (Ромакс)</t>
  </si>
  <si>
    <t>Диаметр прессования — 42</t>
  </si>
  <si>
    <t>Пресс-клещи для ROMAX 4000/3000 АС/ AC ECO SV 54 (Ромакс)</t>
  </si>
  <si>
    <t>Диаметр прессования — 54</t>
  </si>
  <si>
    <t>Пресс-клещи для ROMAX 4000/3000 АС/ AC ECO TH 14 (Ромакс)</t>
  </si>
  <si>
    <t>Диаметр прессования — 14</t>
  </si>
  <si>
    <t>Пресс-клещи для ROMAX 4000/3000 АС/ AC ECO TH 16 (Ромакс)</t>
  </si>
  <si>
    <t>Диаметр прессования — 16</t>
  </si>
  <si>
    <t>Пресс-клещи для ROMAX 4000/3000 АС/ AC ECO TH 18 (Ромакс)</t>
  </si>
  <si>
    <t>Пресс-клещи для ROMAX 4000/3000 АС/ AC ECO TH 20 (Ромакс)</t>
  </si>
  <si>
    <t>Диаметр прессования — 20</t>
  </si>
  <si>
    <t>Пресс-клещи для ROMAX 4000/3000 АС/ AC ECO TH 26 (Ромакс)</t>
  </si>
  <si>
    <t>Диаметр прессования — 26</t>
  </si>
  <si>
    <t>Пресс-клещи для ROMAX 4000/3000 АС/ AC ECO TH 32 (Ромакс)</t>
  </si>
  <si>
    <t>Диаметр прессования — 32</t>
  </si>
  <si>
    <t>Пресс-клещи для ROMAX 4000/3000 АС/ AC ECO TH 40 (Ромакс)</t>
  </si>
  <si>
    <t>Диаметр прессования — 40</t>
  </si>
  <si>
    <t>Электрический опрессовочный насос RP PRO III (РП ПРО 3)</t>
  </si>
  <si>
    <t>Диапазон испытаний, бар 0-40</t>
  </si>
  <si>
    <t>Объем резервуара, л 6</t>
  </si>
  <si>
    <t>Соединение R1/2</t>
  </si>
  <si>
    <t>Габариты (ДхШхВ), мм 375x240x300</t>
  </si>
  <si>
    <t>Вес, кг 16</t>
  </si>
  <si>
    <t>Мощность, кВт 1.3</t>
  </si>
  <si>
    <t>Напряжение, В 220</t>
  </si>
  <si>
    <t>Расход воды, л/мин 6</t>
  </si>
  <si>
    <t>Производительность, л/мин 6</t>
  </si>
  <si>
    <t>Аппарат для заморозки труб ROFROST TURBO 2" (Рофрост Турбо)</t>
  </si>
  <si>
    <t>Вес, кг — 24.3</t>
  </si>
  <si>
    <t>Напряжение, В — 230</t>
  </si>
  <si>
    <t>Рабочий диапазон диаметров, мм(дюйм) — 10-54</t>
  </si>
  <si>
    <t>Ручной опрессовочный насос RP 50-S (РП 50 С)</t>
  </si>
  <si>
    <t>Диапазон испытаний, бар 0-60</t>
  </si>
  <si>
    <t>Объем резервуара, л 12</t>
  </si>
  <si>
    <t>Расход, мл/такт 45</t>
  </si>
  <si>
    <t>Габариты (ДхШхВ), мм 720x170x260</t>
  </si>
  <si>
    <t>SUPER FIRE 3 набор базовый</t>
  </si>
  <si>
    <t>Пайка твёрдым припоем, мм 28</t>
  </si>
  <si>
    <t>Пайка мягким припоем, мм 35</t>
  </si>
  <si>
    <t>Соединение горелки 7/6" EU</t>
  </si>
  <si>
    <t>Пьезоподжиг Да</t>
  </si>
  <si>
    <t>Вес, кг 1.1</t>
  </si>
  <si>
    <t>Регулятор пламени Да</t>
  </si>
  <si>
    <t>Электрическое устройство для пайки мягким припоем ROTHERM 2000 (Ротерм)</t>
  </si>
  <si>
    <t>Габариты (ДхШхВ), мм 260x190x200</t>
  </si>
  <si>
    <t>Вес, кг 13.6</t>
  </si>
  <si>
    <t>Мощность, кВт 2</t>
  </si>
  <si>
    <t>Регулятор пламени Нет</t>
  </si>
  <si>
    <t>Станция для заполнения системы ROKLIMA MULTI 4F (Роклима Мульти)</t>
  </si>
  <si>
    <t>Вес, кг 17</t>
  </si>
  <si>
    <t>Вакуум, мбар 0,01</t>
  </si>
  <si>
    <t xml:space="preserve">Область взвешивания,кг 100 </t>
  </si>
  <si>
    <t>Разрешение, г 10</t>
  </si>
  <si>
    <t>Длина напорных шлангов, мм</t>
  </si>
  <si>
    <t>Производительность, л/мин 42</t>
  </si>
  <si>
    <t>Набор для заполнения Ро-Кэдди 120 R32 цифровой (Рокэди Диджитал)</t>
  </si>
  <si>
    <t>Производительность, л/мин — 42</t>
  </si>
  <si>
    <t>Для хладагентов — 77 хладагентов</t>
  </si>
  <si>
    <t>Устройство для слива и регенерации хладагента ROREC PRO Digital (Рорек Про Диджитал)</t>
  </si>
  <si>
    <t>Габариты (ДхШхВ), мм 380x250x350</t>
  </si>
  <si>
    <t>Вес, кг 12</t>
  </si>
  <si>
    <t>Мощность, кВт 0.73</t>
  </si>
  <si>
    <t>Выключатель ВД, бар 38.5</t>
  </si>
  <si>
    <t>Цифровые весы ROSCALE 120 (Роскейл)</t>
  </si>
  <si>
    <t>Соединение 1/4 SAE</t>
  </si>
  <si>
    <t>Температура,ºC от -10 до 49</t>
  </si>
  <si>
    <t>Габариты (ДхШхВ), мм 230x230x53</t>
  </si>
  <si>
    <t>Вес, кг 3.28</t>
  </si>
  <si>
    <t>Область взвешивания,кг 120</t>
  </si>
  <si>
    <t>Разрешение, г 5</t>
  </si>
  <si>
    <t>Электронный течеискатель ROLEAK PRO (Ролик Про)</t>
  </si>
  <si>
    <t>Температура,ºC — от 0 до 40</t>
  </si>
  <si>
    <t>Вес, кг — 0.4</t>
  </si>
  <si>
    <t>Набор инструмента Klima I для хладагентов R22, R134А, R407С, R404А (Клима)</t>
  </si>
  <si>
    <t>Соединение — 1/4 SAE</t>
  </si>
  <si>
    <t>Вес, кг — 2.3</t>
  </si>
  <si>
    <t>Длина напорных шлангов, мм — 1500</t>
  </si>
  <si>
    <t>Для хладагентов — R22, R134a, R407C, R404A</t>
  </si>
  <si>
    <t>Сварочный аппарат для электромуфтовой сварки полимерных труб ROWELD ROFUSE basic 48</t>
  </si>
  <si>
    <t>Материалы свариваемых труб ПЭ</t>
  </si>
  <si>
    <t>Блок протоколирования Да</t>
  </si>
  <si>
    <t>Диапазон диаметров свариваемых труб, мм 0-450</t>
  </si>
  <si>
    <t>Габариты (ДхШхВ), мм 236х295х330</t>
  </si>
  <si>
    <t>Мощность, кВт 2.8</t>
  </si>
  <si>
    <t>Максимальная температура окр. среды, t град.С 60</t>
  </si>
  <si>
    <t>Сварочный аппарат для электромуфтовой сварки полимерных труб ROWELD ROFUSE 400 TURBO</t>
  </si>
  <si>
    <t>Диапазон диаметров свариваемых труб, мм 0-400</t>
  </si>
  <si>
    <t>Габариты (ДхШхВ), мм 500х250х320</t>
  </si>
  <si>
    <t>Вес, кг 21.5</t>
  </si>
  <si>
    <t>Мощность, кВт 3</t>
  </si>
  <si>
    <t>Стыковая сварочная машина с механическим приводом Roweld P160 Saniline</t>
  </si>
  <si>
    <t>Материалы свариваемых труб</t>
  </si>
  <si>
    <t>ПЭ,ПП,ПВДФ</t>
  </si>
  <si>
    <t>Диапазон диаметров свариваемых труб, мм 40-160</t>
  </si>
  <si>
    <t>Мощность нагревательного элемента, кВт 0.8</t>
  </si>
  <si>
    <t>Мощность торцевателя, кВт 1.05</t>
  </si>
  <si>
    <t>Габариты (ДхШхВ), мм 715х430х735</t>
  </si>
  <si>
    <t>Вес, кг 48.6</t>
  </si>
  <si>
    <t>Вес нагревательного элемента, кг</t>
  </si>
  <si>
    <t>Стыковая сварочная машина с гидравлическим приводом ROWELD Р355 В PROFESSIONAL</t>
  </si>
  <si>
    <t>Блок протоколирования Нет</t>
  </si>
  <si>
    <t>Диапазон диаметров свариваемых труб, мм 90-355</t>
  </si>
  <si>
    <t>Диапазон давлений, Мпа 100</t>
  </si>
  <si>
    <t>Мощность нагревательного элемента, кВт 2.5</t>
  </si>
  <si>
    <t xml:space="preserve">Мощность торцевателя, кВт 0.85 </t>
  </si>
  <si>
    <t>Мощность гидростанции, кВт 0.58</t>
  </si>
  <si>
    <t>Общая мощность, кВт 4</t>
  </si>
  <si>
    <t>Габариты (ДхШхВ), мм 1200x800x900</t>
  </si>
  <si>
    <t>Вес, кг 126.3</t>
  </si>
  <si>
    <t>Вес торцевателя, кг 22.6</t>
  </si>
  <si>
    <t>Вес 4-х зажимного центратора, кг</t>
  </si>
  <si>
    <t>57.9</t>
  </si>
  <si>
    <t>Объём маслянного бака, л 0.7</t>
  </si>
  <si>
    <t>Ручной аппарат ROWELD P 40 T (Ровелд)</t>
  </si>
  <si>
    <t>Максимальная температура нагревательного элемента, t град С</t>
  </si>
  <si>
    <t>Габариты (ДхШхВ), мм 340х122х50</t>
  </si>
  <si>
    <t>Вес, кг 1.6</t>
  </si>
  <si>
    <t>Мощность, кВт 0.6</t>
  </si>
  <si>
    <t>Применение для материалов</t>
  </si>
  <si>
    <t>ПВДФ</t>
  </si>
  <si>
    <t>Рабочий диапазон диаметров, мм(дюйм) 20-40</t>
  </si>
  <si>
    <t>Параллельные тиски 120 мм</t>
  </si>
  <si>
    <t>Диаметр труб максимальный, мм/дюйм 55/1,1/2</t>
  </si>
  <si>
    <t>Диаметр труб минимальный, мм/дюйм 16/3/8</t>
  </si>
  <si>
    <t>Ширина губок, мм 120</t>
  </si>
  <si>
    <t>Глубина зажима, мм 65</t>
  </si>
  <si>
    <t>Вес, кг 8.7</t>
  </si>
  <si>
    <t>Универсальный верстак-тренога без цепных тисков</t>
  </si>
  <si>
    <t>Складной, устойчивый: малые габариты.</t>
  </si>
  <si>
    <t>Возможно крепление различного инструмента.</t>
  </si>
  <si>
    <t>Гибка труб D 3/8-1/2-7/8 " на верстаке без встроенных цепных тисков.</t>
  </si>
  <si>
    <t>Универсальное крепление для тисков, подготовленное для тисков (70710) и цепных тисков (70713, 70714,70715).</t>
  </si>
  <si>
    <t>Аккумуляторная машина для прочистки труб R600 VarioClean с набором спиралей и инструмента</t>
  </si>
  <si>
    <t>Макс. рабочая длина, м 60</t>
  </si>
  <si>
    <t>Диаметр спирали, мм 22</t>
  </si>
  <si>
    <t>Рабочая область/диапазон D трубы, мм 20-150</t>
  </si>
  <si>
    <t>Габариты (ДхШхВ), мм 430 х 250 х 480</t>
  </si>
  <si>
    <t>Вес, кг 50.7</t>
  </si>
  <si>
    <t>Электропитание Аккумулятор (LI-HD), 8.0 А-ч, 18 В</t>
  </si>
  <si>
    <t>Частота вращения, об/мин</t>
  </si>
  <si>
    <t>427 / 527 / 614</t>
  </si>
  <si>
    <t>Гидродинамическая прочистная машина HD 13/100</t>
  </si>
  <si>
    <t>Макс. рабочая длина, м 30</t>
  </si>
  <si>
    <t>Рабочая область/диапазон D трубы, мм 40-150</t>
  </si>
  <si>
    <t>Габариты (ДхШхВ), мм 650x500 x700</t>
  </si>
  <si>
    <t>Вес, кг 45</t>
  </si>
  <si>
    <t>Мощность, кВт 2.3</t>
  </si>
  <si>
    <t>Рабочее давление, бар 100</t>
  </si>
  <si>
    <t xml:space="preserve">Напряжение, В 230 </t>
  </si>
  <si>
    <t>Уровень шума, дБ 85</t>
  </si>
  <si>
    <t>Частота вращения, об/мин 1400</t>
  </si>
  <si>
    <t>Cварочный аппарат для труб REXANT 900 Вт RX-900 Japan teflon 11-1000</t>
  </si>
  <si>
    <t>Форма нагревателя цилиндрическая</t>
  </si>
  <si>
    <t>Мощность 900 Вт</t>
  </si>
  <si>
    <t>Напряжение 220 В</t>
  </si>
  <si>
    <t>Диаметр насадки 16/20/25/32 мм</t>
  </si>
  <si>
    <t>Регулятор температуры да</t>
  </si>
  <si>
    <t>Материал металл/пластик</t>
  </si>
  <si>
    <t>Покрытие греющих элементов</t>
  </si>
  <si>
    <t>тефлоновое</t>
  </si>
  <si>
    <t>Тип насадки насадка стержневая</t>
  </si>
  <si>
    <t>Диаметр сварки 32 мм</t>
  </si>
  <si>
    <t>Вес нетто 2.773 кг</t>
  </si>
  <si>
    <t>REXANT</t>
  </si>
  <si>
    <t>Ручной резьбонарезной набор PROMO (Промо) 1/2 - 1,1/4" BSPT 600240600 SUPER-EGO</t>
  </si>
  <si>
    <t>Рабочий диапазон диаметров, мм(дюйм) 1/2-3/4-1-1.1/4</t>
  </si>
  <si>
    <t>Тип резьбы BSPT R</t>
  </si>
  <si>
    <t>SUPER-EGO;</t>
  </si>
  <si>
    <t>ROTHENBERGER</t>
  </si>
  <si>
    <t>Верстак Верстакофф PROFFI 114 Д6 101210</t>
  </si>
  <si>
    <t>Max нагрузка на стол, кг 300</t>
  </si>
  <si>
    <t>Вес нетто, кг 77</t>
  </si>
  <si>
    <t>Высота стола, мм 870</t>
  </si>
  <si>
    <t>Габариты без упаковки, мм 870х1400х700</t>
  </si>
  <si>
    <t>Длина рабочего стола, мм 1400</t>
  </si>
  <si>
    <t>Наличие тумб однотумбовый</t>
  </si>
  <si>
    <t>Основной цвет синий</t>
  </si>
  <si>
    <t>Подвесная тумба нет</t>
  </si>
  <si>
    <t>Покрытие столешницы</t>
  </si>
  <si>
    <t>оцинкованный металл 1 мм</t>
  </si>
  <si>
    <t>Полка/полка-стенка да</t>
  </si>
  <si>
    <t>Столешница фанера 24 мм</t>
  </si>
  <si>
    <t>Тумба с дверью нет</t>
  </si>
  <si>
    <t>Тумба с ящиками да</t>
  </si>
  <si>
    <t>Ширина рабочего стола, мм 700</t>
  </si>
  <si>
    <t>Экран нет</t>
  </si>
  <si>
    <t>Опора для трубы Rothenberger - 56047</t>
  </si>
  <si>
    <t>Высота, мм 780 - 1200</t>
  </si>
  <si>
    <t>Для труб 6&amp;apos;</t>
  </si>
  <si>
    <t>Макс. нагрузка, кг 120</t>
  </si>
  <si>
    <t>ЛАБОРАТОРНАЯ УСТАНОВКА ДЛЯ ИЗУЧЕНИЯ ПРОЦЕССА ОЧИСТКИ ВОДЫ</t>
  </si>
  <si>
    <t>Габариты (Д х Ш х В): 1020x600x1000</t>
  </si>
  <si>
    <t>Модель: ПЭ-ОВ</t>
  </si>
  <si>
    <t>Measlab</t>
  </si>
  <si>
    <t>ЛАБОРАТОРНАЯ УСТАНОВКА ПО ИЗУЧЕНИЮ АВТОМАТИЧЕСКИХ СИСТЕМ В ВЕНТИЛЯЦИИ</t>
  </si>
  <si>
    <t>Габариты (Д х Ш х В): 1250х650х1650</t>
  </si>
  <si>
    <t>Модель: ПАХП-АСВ</t>
  </si>
  <si>
    <t>ЛАБОРАТОРНАЯ УСТАНОВКА ДЛЯ ОПРЕДЕЛЕНИЯ РАСХОДНО-НАПОРНЫХ ХАРАКТЕРИСТИК РАЗЛИЧНЫХ ТИПОВ НАСОСОВ (ВИХРЕВОЙ, ЦЕНТРОБЕЖНЫЙ ВЕРТИКАЛЬНЫЙ, ЦЕНТРОБЕЖНЫЙ ГОРИЗОНТАЛЬНЫЙ, ШЕСТЕРЕННЫЙ, ПОГРУЖНОЙ)</t>
  </si>
  <si>
    <t>Габариты (Д х Ш х В): 1700х800х1600</t>
  </si>
  <si>
    <t>Модель: ГД-РТН4</t>
  </si>
  <si>
    <t>ЛАБОРАТОРНАЯ УСТАНОВКА ДЛЯ ОПРЕДЕЛЕНИЯ ГИДРАВЛИЧЕСКИХ СОПРОТИВЛЕНИЙ</t>
  </si>
  <si>
    <t>Габариты (Д х Ш х В): 1020x600x750</t>
  </si>
  <si>
    <t>Модель: ГД-СП</t>
  </si>
  <si>
    <t>ЛАБОРАТОРНАЯ УСТАНОВКА ПО ИЗУЧЕНИЮ УСТРОЙСТВА И РАБОТЫ ХОЛОДИЛЬНОЙ МАШИНЫ (РАМНОЕ ИСПОЛНЕНИЕ).</t>
  </si>
  <si>
    <t>Габариты (Д х Ш х В): 1200х700х1600</t>
  </si>
  <si>
    <t>Модель: ПАХП-ХМ-Р</t>
  </si>
  <si>
    <t>ЛАБОРАТОРНАЯ УСТАНОВКА ПО ИЗУЧЕНИЮ РАСПРЕДЕЛЕНИЯ И КОНТРОЛЯ ТЕПЛА</t>
  </si>
  <si>
    <t>Габариты (Д х Ш х В): 2350х750х1800</t>
  </si>
  <si>
    <t>Модель: ЖКХ-РКТ</t>
  </si>
  <si>
    <t>Котел электрический Protherm Скат 6 KE 14 (6 кВт), 220/380В</t>
  </si>
  <si>
    <t>Тип отопительного котла</t>
  </si>
  <si>
    <t>электрический.</t>
  </si>
  <si>
    <t>Макс. тепловая мощность 6 кВт</t>
  </si>
  <si>
    <t>Количество контуров одноконтурный.</t>
  </si>
  <si>
    <t>Размещение настенный</t>
  </si>
  <si>
    <t>Protherm</t>
  </si>
  <si>
    <t>Электрический аккумуляционный водонагреватель Термекс бытовой IF 100 V pro Wi-Fi ЭдЭБ00290</t>
  </si>
  <si>
    <t>Способ крепления  настенный</t>
  </si>
  <si>
    <t>Управление электронное</t>
  </si>
  <si>
    <t>Напряжение сети 230 В</t>
  </si>
  <si>
    <t>Мощность 2 кВт</t>
  </si>
  <si>
    <t>Форма плоская</t>
  </si>
  <si>
    <t>Объем  100 л</t>
  </si>
  <si>
    <t>Цвет белый</t>
  </si>
  <si>
    <t>Тип ТЭНа мокрый</t>
  </si>
  <si>
    <t>Материал бака нержавеющая сталь</t>
  </si>
  <si>
    <t>Внутреннее покрытие бака  нет</t>
  </si>
  <si>
    <t>Мах тем-ра нагрева воды 75 °С</t>
  </si>
  <si>
    <t>Самодиагностика да</t>
  </si>
  <si>
    <t>Резьба для подключения воды</t>
  </si>
  <si>
    <t>1/2 дюйма</t>
  </si>
  <si>
    <t>Наличие сетевой вилки да</t>
  </si>
  <si>
    <t>УЗО в комплекте нет</t>
  </si>
  <si>
    <t>Пульт ДУ нет</t>
  </si>
  <si>
    <t>Высота 1240 мм</t>
  </si>
  <si>
    <t>Ширина 510 мм</t>
  </si>
  <si>
    <t>Глубина 293 мм</t>
  </si>
  <si>
    <t>Габариты без упаковки 1240х510х293 мм</t>
  </si>
  <si>
    <t>Вес нетто  18.5 кг</t>
  </si>
  <si>
    <t>Серия Flat Plus</t>
  </si>
  <si>
    <t>Количество ТЭНов 2 шт</t>
  </si>
  <si>
    <t>Макс. давление воды 7 бар</t>
  </si>
  <si>
    <t>Подводка нижняя</t>
  </si>
  <si>
    <t>Магниевый анод да</t>
  </si>
  <si>
    <t>Ускоренный нагрев да</t>
  </si>
  <si>
    <t>Предохранительный клапан да</t>
  </si>
  <si>
    <t>Обратный клапан есть</t>
  </si>
  <si>
    <t>Время нагрева на 45 °C 157 мин</t>
  </si>
  <si>
    <t>Степень защиты от воды X4 IP</t>
  </si>
  <si>
    <t>Дисплей есть</t>
  </si>
  <si>
    <t>Управление c мобильного приложения по Wi-Fi да</t>
  </si>
  <si>
    <t>Комплект для водяного теплого пола с насосом на 3 контура</t>
  </si>
  <si>
    <t>Количество отводов 3</t>
  </si>
  <si>
    <t>Диаметр резьбы входного соединения, дюйм 1</t>
  </si>
  <si>
    <t>Диаметр резьбы у отвода, дюйм</t>
  </si>
  <si>
    <t>Условный проход входного соединения 25</t>
  </si>
  <si>
    <t>Условный проход у отвода 20</t>
  </si>
  <si>
    <t>Максимальное рабочее давление</t>
  </si>
  <si>
    <t>10 бар</t>
  </si>
  <si>
    <t>Максимальная рабочая температура воды 70 °C</t>
  </si>
  <si>
    <t>Вид коллекторная группа</t>
  </si>
  <si>
    <t>Тип коллектора концевой</t>
  </si>
  <si>
    <t>Тип управления регулируемый</t>
  </si>
  <si>
    <t>Комплектация: воздухоотводчик, дополнительные рычаги (вентили), дренажный клапан, дренажный кран, заглушка, кран, кронштейны, насос</t>
  </si>
  <si>
    <t>TIM</t>
  </si>
  <si>
    <t>Готовый комплект GSM системы защиты от протечек воды Страж Аква-Контроль+Безопасность 2012GSM</t>
  </si>
  <si>
    <t>Количество беспроводных датчиков</t>
  </si>
  <si>
    <t>4 шт.</t>
  </si>
  <si>
    <t>Диаметр трубы различный</t>
  </si>
  <si>
    <t>Тип датчиков беспроводной</t>
  </si>
  <si>
    <t>Максимальное количество датчиков</t>
  </si>
  <si>
    <t>70 штук</t>
  </si>
  <si>
    <t>Максимальное количество кранов</t>
  </si>
  <si>
    <t>10 штук</t>
  </si>
  <si>
    <t>Особенности управление со смартфона</t>
  </si>
  <si>
    <t>Тип соединения устройств</t>
  </si>
  <si>
    <t>беспроводное, проводное</t>
  </si>
  <si>
    <t>Протокол связи Умного дома</t>
  </si>
  <si>
    <t>GSM</t>
  </si>
  <si>
    <t>Подробная комплектация:</t>
  </si>
  <si>
    <t>Центральный блок – 1 шт. Датчик утечки воды – 2 шт. Манипулятор – 2 шт. Блок питания 12В\2А – 1 шт. Разветвитель питания – 1 шт. Разъем DCF01 – 2 шт. Беспроводной магнитный датчик открытия двери - 1 шт. Беспроводные пульты управления – 2 шт. Беспроводной датчик движения - 1 шт. Сирена – 1 шт. Инструкция по эксплуатации – 1 шт</t>
  </si>
  <si>
    <t>Комплексная система очистки воды для дома, дачи, коттеджа DS PRO 1054. Две колонны для умягчения воды, удаления жесткости, марганца, сероводорода, органики</t>
  </si>
  <si>
    <t>Функции очистки</t>
  </si>
  <si>
    <t>механическая фильтрация, обезжелезивание</t>
  </si>
  <si>
    <t>итого</t>
  </si>
  <si>
    <t>Наименование оборудования</t>
  </si>
  <si>
    <t>Роботизированная ячейка на базе промышленного робота KUKA</t>
  </si>
  <si>
    <t>Стоимость</t>
  </si>
  <si>
    <t>Сумма</t>
  </si>
  <si>
    <t>МЕБЕЛЬ И ОБОРУДОВАНИЕ Лабораторий, учебно- производственных мастерских и кабинетов 1 этажа учебного корпуса «Технического отделения» по адресу: ул. Знаменского 52 «а» стр. 1</t>
  </si>
  <si>
    <t>Наименование кабинетов</t>
  </si>
  <si>
    <t xml:space="preserve">Кол-во </t>
  </si>
  <si>
    <t>Цена за единицу</t>
  </si>
  <si>
    <t>Мастерская Контрольно - измерительные приборы и автоматика</t>
  </si>
  <si>
    <t>СТУЛ ЭРГОНОМИЧНЫЙ С ПЮПИТОРОМ</t>
  </si>
  <si>
    <t>КОМПЛЕКТ СТЕЛАЖЕЙ СЕЛБОКС-3</t>
  </si>
  <si>
    <t>Мастерская Промышленная робототехника</t>
  </si>
  <si>
    <t>СТОЛ ДЛЯ ИНДИВИДУАЛЬНЫХ И ГРУППОВЫХ РАБОТ</t>
  </si>
  <si>
    <t>СТУЛ ДЛЯ СПЕЦКАБИНЕТОВ С МЯГКИМ СИДЕНЬЕМ</t>
  </si>
  <si>
    <t>СИСТЕМА ХРАНЕНИЯ ТРЕХСЕКЦИОННАЯ МОБИЛЬНАЯ С НАПОЛНЕНИЕМ</t>
  </si>
  <si>
    <t>Мастерская Мехатроника</t>
  </si>
  <si>
    <t>СТУЛ ЭРГОНОМИЧНЫЙ</t>
  </si>
  <si>
    <t>СТУЛ УЧЕНИЧЕСКИЙ РОСТОВОЙ</t>
  </si>
  <si>
    <t>СТОЛ ПЯТИСЕКЦИОННЫЙ С ОТКИДНОЙ СТОЛЕШНИЦЕЙ МОБИЛЬНЫЙ С НАПОЛНЕНИЕМ</t>
  </si>
  <si>
    <t xml:space="preserve">СИСТЕМА ХРАНЕНИЯ ФРЕШ </t>
  </si>
  <si>
    <t>Кабинет Технологии санитарно-технических работ; Теоретические основы сварки и резки металлов.</t>
  </si>
  <si>
    <t>СТОЛ ДВУХМЕСТНЫЙ "LPK/3" С ОТКИДНОЙ СТОЛЕШНИЦЕЙ</t>
  </si>
  <si>
    <t>СИСТЕМА ХРАНЕНИЯ ФРЕШ</t>
  </si>
  <si>
    <t>КОМПЛЕКТ СТЕЛАЖЕЙ СЕЛБОКС-4</t>
  </si>
  <si>
    <t>117б</t>
  </si>
  <si>
    <t>Лаборантская</t>
  </si>
  <si>
    <t>ШКАФ ВЫСОКИЙ КОМБИНИРОВАННЫЙ</t>
  </si>
  <si>
    <t>ШКАФ ЗАКРЫТЫЙ ДЛЯ ОДЕЖДЫ</t>
  </si>
  <si>
    <t>CТОЛ РАБОЧИЙ</t>
  </si>
  <si>
    <t>ТУМБА ПОДКАТНАЯ</t>
  </si>
  <si>
    <t>СТУЛ ЭРГОНОМИЧНЫЙ С МЕСТОМ ДЛЯ ХРАНЕНИЯ</t>
  </si>
  <si>
    <t xml:space="preserve">Лаборатория монтажа и наладки сантехнического оборудования, систем вентиляции и кондиционирования </t>
  </si>
  <si>
    <t>«SEATTABLE «2V1» СТУЛ-СТОЛ ТРАНСФОРМЕР</t>
  </si>
  <si>
    <t>ТЕЛЕЖКА ДВУХСЕКЦИОННАЯ С БОКСАМИ</t>
  </si>
  <si>
    <t>Учебный полигон по сдаче демонстрационного экзамена и подготовки к конкурсам профессионального мастерства</t>
  </si>
  <si>
    <t>Стол пятисекционный с откидной столешницей мобильный с наполнением</t>
  </si>
  <si>
    <t>Комплект стелажей Селбокс-4</t>
  </si>
  <si>
    <t>Тележка трехсекционная с боксами_18М</t>
  </si>
  <si>
    <t>Тележка трехсекционная с боксами_9Б</t>
  </si>
  <si>
    <t>Тележка односекционная с боксами_6М</t>
  </si>
  <si>
    <t>Тележка двухсекционная с боксами_12М</t>
  </si>
  <si>
    <t>Система хранения пятисекционная мобильная с наполнением</t>
  </si>
  <si>
    <t>Ноутбук 17.3" Acer Aspire 5 17 A517-58GM-520Y Windows 11</t>
  </si>
  <si>
    <t>Моноблок 27" Lenovo IdeaCentre 5 27IAH7 Windows 11</t>
  </si>
  <si>
    <t>Интерактивная панель 86" Hikvision DS-D5C86RB/A</t>
  </si>
  <si>
    <t>LED-телевизор TCL 75P745 75" (190 см)</t>
  </si>
  <si>
    <t>МФУ лазерное Canon imageRUNNER 2425i A3</t>
  </si>
  <si>
    <t>МФУ лазерное Canon MF461dw A4</t>
  </si>
  <si>
    <t>Принтер HP Color Laser 150nw 4ZB95A</t>
  </si>
  <si>
    <t>3D принтер Creality К1С</t>
  </si>
  <si>
    <t>Ручной 3D-сканер Revopoint Range</t>
  </si>
  <si>
    <t>Коммутатор ORIGO OS1225/A1A 25-портовый</t>
  </si>
  <si>
    <t>Роутер Wi-Fi Keenetic KN-1811</t>
  </si>
  <si>
    <t>Мобильная стойка для панели 60"-100" fix ttl06-610tw до 100 кг. (black)</t>
  </si>
  <si>
    <t>Тележка для хранения и зарядки 14 ноутбуков (17,3)</t>
  </si>
  <si>
    <t>Тележка для хранения и зарядки 30 ноутбуков (17,3)</t>
  </si>
  <si>
    <t>Стойка с кронштейном ONKRON TS1551</t>
  </si>
  <si>
    <t>Microsoft office 2021</t>
  </si>
  <si>
    <t>Microsoft Office Visio </t>
  </si>
  <si>
    <t>Компас – график, универсальная система автоматизированного проектирования</t>
  </si>
  <si>
    <t>Автокад (Нанокад)</t>
  </si>
  <si>
    <t>Компас- электрик</t>
  </si>
  <si>
    <t>Renga, BIM система для проектирования</t>
  </si>
  <si>
    <t>113 Мастеркая Контрольно-измернительных приборов</t>
  </si>
  <si>
    <t>114 Мастерская промышленная роботехника</t>
  </si>
  <si>
    <t>115 Мастерская Мехатроника</t>
  </si>
  <si>
    <t>116 Кабинет Технологии санитарно-технических работ Теоретические основы сварки и резки металлов</t>
  </si>
  <si>
    <t>118 Лаборатория монтажа и наладки сантехнического оборудования, ситсем винтеляции и кондиционирования</t>
  </si>
  <si>
    <t>ИТОГО</t>
  </si>
  <si>
    <t>шт</t>
  </si>
  <si>
    <t>цена</t>
  </si>
  <si>
    <t>сумма</t>
  </si>
  <si>
    <t>П1</t>
  </si>
  <si>
    <t>Вешалка гардеробная напольная двусторонняя на 40 крючков</t>
  </si>
  <si>
    <t>П2</t>
  </si>
  <si>
    <t>Тумба под обувь открытая для двусторонней вешалки</t>
  </si>
  <si>
    <t>ШКАФ-МОДУЛЬ С ЭЛЕКТРОННЫМИ ЗАМКАМИ НА 10 ЯЧЕЕК ДЛЯ ЧИСТОЙ ОДЕЖДЫ .</t>
  </si>
  <si>
    <t xml:space="preserve">Пуф квадратный </t>
  </si>
  <si>
    <t>Мягкий модуль Мм1.1174</t>
  </si>
  <si>
    <t>Мягкий модуль Мм1.1193</t>
  </si>
  <si>
    <t>Оборудование телевизионное для расписания (смарт-доска)</t>
  </si>
  <si>
    <t>Сетка волейбольная KV.REZAC профи, DVV Approved</t>
  </si>
  <si>
    <t>Табло баскетбольное электронное Glav-Sport 1000</t>
  </si>
  <si>
    <t>Ферма с выносом 500 мм с тренировочным щитом из оргстекла и усиленным кольцом</t>
  </si>
  <si>
    <t>Мяч баскетбольный Jogel Pro Training Ecoball 2.0 Replica 7</t>
  </si>
  <si>
    <t>Мяч баскетбольный Jogel Pro Training Ecoball 2.0 Replica 6</t>
  </si>
  <si>
    <t>Мяч волейбольный Molten V5M5000X р.5</t>
  </si>
  <si>
    <t>Мяч волейбольный Mikasa V200W</t>
  </si>
  <si>
    <t>Мяч волейбольный Gala School 12 BV5715S</t>
  </si>
  <si>
    <t>Турник-брусья-пресс 3 в 1</t>
  </si>
  <si>
    <t>Скамейка гимнастическая полумягкая с металлическими ножками</t>
  </si>
  <si>
    <t>Канат для перетягивания</t>
  </si>
  <si>
    <t>Канат для лазания D=40 мм, длина 10000 мм</t>
  </si>
  <si>
    <t>Мат гимнастический на молнии с ручками 2000х1000х100 мм, синий</t>
  </si>
  <si>
    <t>Счетчик судейский DHS</t>
  </si>
  <si>
    <t>Мост гимнастический подкидной с гнутой платформой</t>
  </si>
  <si>
    <t>Козел гимнастический</t>
  </si>
  <si>
    <t>Медбол TORRES 5 кг, резина.</t>
  </si>
  <si>
    <t>Медбол TORRES 3 кг, резина.</t>
  </si>
  <si>
    <t>Граната для метания 700 г</t>
  </si>
  <si>
    <t>Ядро для толкания, мужское 7,26 кг</t>
  </si>
  <si>
    <t>Ядро для толкания женское, 4кг.</t>
  </si>
  <si>
    <t>Ворота футбольные Demix, 182 x 122 x 80 см</t>
  </si>
  <si>
    <t>Манишка сетчатая Jogel Training Bib оранжевая (L)</t>
  </si>
  <si>
    <t>Манишка сетчатая Jogel Training Bib зеленая</t>
  </si>
  <si>
    <t>Мяч футзальный Jogel Supernova р.4</t>
  </si>
  <si>
    <t>Мяч футбольный Jogel League Evolution Pro 5 белый</t>
  </si>
  <si>
    <t>Фишки для разметки поля Ekip Sport MR F5x10</t>
  </si>
  <si>
    <t>Спортивный комплекс Wallbarz</t>
  </si>
  <si>
    <t>Станок/счетчик для отжиманий.</t>
  </si>
  <si>
    <t>Теннисный стол Start line Compact EXPERT Outdoor GREEN</t>
  </si>
  <si>
    <t>Ракетка с чехлом для настольного тенниса Double Fish (8A+C серия)</t>
  </si>
  <si>
    <t>Мячи для н/т Double Fish 1* 100 шт/упак</t>
  </si>
  <si>
    <t>Сетка для настольного тенниса Donic Team Clip-On</t>
  </si>
  <si>
    <t>Секундомер "TORRES Professional Stopwatch"</t>
  </si>
  <si>
    <t>Насос 45см,металл., со шлангом, насадками и иглой, с монометром.</t>
  </si>
  <si>
    <t>Пьедестал для награждения Цилиндры</t>
  </si>
  <si>
    <t>Шашки Алтайские 40х40 см</t>
  </si>
  <si>
    <t>Часы шахматные электронные DGT 1001</t>
  </si>
  <si>
    <t>Шахматы Cliff 6704С 39 см дерево магитные</t>
  </si>
  <si>
    <t>Комплект для игры в Дартс Winmau S300</t>
  </si>
  <si>
    <t>Тележка для мячей Mikasa AC-BC200W</t>
  </si>
  <si>
    <t>Стойка горизонтальная для мячей Plastep на 25 шт</t>
  </si>
  <si>
    <t>Комплект "Курсант" | МР-512С-06</t>
  </si>
  <si>
    <t>Макет автомата Калашникова АК74М с оригинальным ремнем</t>
  </si>
  <si>
    <t>Стартовые колодки соревновательные</t>
  </si>
  <si>
    <t>Скакалка Demix</t>
  </si>
  <si>
    <t>Коврик для фитнеса Demix</t>
  </si>
  <si>
    <t>Биты городошные 6-ти втулочные - массовые</t>
  </si>
  <si>
    <t>Дорожка координационная SKLZ</t>
  </si>
  <si>
    <t>ШКАФ Д/ХОЗЯЙСТВЕННОГО ИНВЕНТАРЯ ДВУХСТВОРЧАТЫЙ (1750Х800Х400)</t>
  </si>
  <si>
    <t>Стойки для прыжков в высоту с планкой 3 м</t>
  </si>
  <si>
    <t>Конусы тренировочные высокие 38 см "High Cones" PRO-F 4 шт</t>
  </si>
  <si>
    <t>Сетка для переноски мячей Demix</t>
  </si>
  <si>
    <t>Портативная аудиосистема Hisense Party Rocker One, черный</t>
  </si>
  <si>
    <t>ТРЕНАЖЕР ДЛЯ ОТРАБОТКИ НАПАДАЮЩЕГО УДАРА В ВОЛЕЙБОЛЕ:</t>
  </si>
  <si>
    <t>ТРЕНАЖЕР ДЛЯ ОТСКОКА МЯЧА:</t>
  </si>
  <si>
    <t>Скамейка для раздевалки c вешалкой односторонняя разборная с полкой для обуви 2 м</t>
  </si>
  <si>
    <t>Наименование</t>
  </si>
  <si>
    <t>Функциональный тренажер Fitex FTX-5348</t>
  </si>
  <si>
    <t>Беговая дорожка Sole F63</t>
  </si>
  <si>
    <t>Велотренажер спин-байк Diadora Racer 23</t>
  </si>
  <si>
    <t>Эллиптический тренажер KETTLER Cross M</t>
  </si>
  <si>
    <t>Турник разборный 3в1 черный усиленный настенный БЛИН- да-ГРИФ Брусья Пресс 3 в 1 для дома. Турник+брусья+пресс</t>
  </si>
  <si>
    <t>Скамья со стойками для жима KETTLER Axos 7629-900</t>
  </si>
  <si>
    <t>Комплект из гантелей и штанги Torneo, 54 кг</t>
  </si>
  <si>
    <t>Гантель разборная 16 кг 1шт БЛИН-да-ГРИФ</t>
  </si>
  <si>
    <t>Гантель Demix 1 кг с неопреновым покрытием</t>
  </si>
  <si>
    <t>Гантель Demix, 2 кг</t>
  </si>
  <si>
    <t>Гантель Demix, 3 кг</t>
  </si>
  <si>
    <t>Стойка для гантелей KETTLER</t>
  </si>
  <si>
    <t>Стойка под грифы и диски KETTLER Multi 07499-300</t>
  </si>
  <si>
    <t>Гриф KETTLER, 2.2м, 50мм</t>
  </si>
  <si>
    <t>Блин чугунный обрезиненный KETTLER, 51 мм, 2.5 кг</t>
  </si>
  <si>
    <t>Гриф изогнутый KETTLER, 50х1300 мм</t>
  </si>
  <si>
    <t>Блин чугунный обрезиненный KETTLER, 51 мм, 15 кг</t>
  </si>
  <si>
    <t>Блин чугунный обрезиненный KETTLER, 51 мм, 20 кг</t>
  </si>
  <si>
    <t>Блин чугунный обрезиненный KETTLER, 51 мм, 10 кг</t>
  </si>
  <si>
    <t>Блин чугунный обрезиненный KETTLER, 51 мм, 5 кг</t>
  </si>
  <si>
    <t>Блин чугунный обрезиненный KETTLER, 51 мм, 1.25 кг</t>
  </si>
  <si>
    <t>Стойка для штанги к скамье Torneo G-321</t>
  </si>
  <si>
    <t>Скамья многофункциональная Torneo Flex G-110</t>
  </si>
  <si>
    <t>Гиря 8 кг чугунная обрезиненная Torneo</t>
  </si>
  <si>
    <t>Гиря 12 кг чугунная обрезиненная Torneo</t>
  </si>
  <si>
    <t>Гиря чугунная обрезиненная Torneo, 16 кг</t>
  </si>
  <si>
    <t>Гиря 24 кг чугунная обрезиненная Torneo</t>
  </si>
  <si>
    <t>Пояс атлетический Demix</t>
  </si>
  <si>
    <t>Аудиосистема LG XBOOM CJ45</t>
  </si>
  <si>
    <t>Стойка атлетическая Torneo G-222</t>
  </si>
  <si>
    <t>Лыжи с палками</t>
  </si>
  <si>
    <t>СТОЛ ЭРГОНОМИЧНЫЙ С ПРИСТАВНОЙ ТУМБОЙ 1 (стол преподавателя)</t>
  </si>
  <si>
    <t xml:space="preserve">СТУЛ РЕГУЛИРУЕМЫЙ ДЛЯ СПЕЦКАБИНЕТОВ (стул преподавателя) </t>
  </si>
  <si>
    <t>№ п/п</t>
  </si>
  <si>
    <t>Количество</t>
  </si>
  <si>
    <t xml:space="preserve">Стоимость </t>
  </si>
  <si>
    <t>CТОЛИК 1</t>
  </si>
  <si>
    <t>Вешалка «Эконом» для беговых лыж, пристенная.</t>
  </si>
  <si>
    <t>Диспенсер Vatten L45NE черный</t>
  </si>
  <si>
    <t>Зеркало для раздевалки</t>
  </si>
  <si>
    <t>КОНФЕРЕНЦ СТОЛ</t>
  </si>
  <si>
    <t>Кресло офисное DEXP CIO 1 B черный</t>
  </si>
  <si>
    <t>МЯГКИЙ МОДУЛЬ ММ1.1955</t>
  </si>
  <si>
    <t>Полка для хранения лыжных ботинок</t>
  </si>
  <si>
    <t>Стеллаж для спортивного инвентаря закрытого типа разборный</t>
  </si>
  <si>
    <t>Стеллаж для спортивного инвентаря односторонний, ширина 2440 мм</t>
  </si>
  <si>
    <t>СТОЛ С ОПОРОЙ НА ТУМБУ</t>
  </si>
  <si>
    <t>СТОЛ ЭРГОНОМИЧНЫЙ С ПРИСТАВНОЙ ТУМБОЙ 2</t>
  </si>
  <si>
    <t>СТУЛ РЕГУЛИРУЕМЫЙ ДЛЯ СПЕЦКАБИНЕТОВ "LP/3"</t>
  </si>
  <si>
    <t>ТУМБА КОМБИНИРОВАННАЯ С ЯЩИКАМИ И ПОЛКАМИ</t>
  </si>
  <si>
    <t>ТУМБА ПОДКАТНАЯ 4 ЯЩИКА</t>
  </si>
  <si>
    <t>ТУМБА ПРИСТАВНАЯ ЗАКРЫТАЯ ДВОЙНАЯ С ЛОКЕРАМИ</t>
  </si>
  <si>
    <t>Фанерная тумба для беговых лыж.</t>
  </si>
  <si>
    <t>ШКАФ ДЛЯ ОДЕЖДЫ</t>
  </si>
  <si>
    <t>Шкаф для одежды Команда Эконом</t>
  </si>
  <si>
    <t>ШКАФ ДЛЯ ХРАНЕНИЯ С ВЫДВИЖНЫМИ ДЕМОНСТРАЦИОННЫМИ ПОЛКАМИ</t>
  </si>
  <si>
    <t>ШКАФ КОМБИНИРОВАННЫЙ ДЛЯ ХРАНЕНИЯ УЧЕБНЫХ ПОСОБИЙ</t>
  </si>
  <si>
    <t>ШКАФ КОМБИНИРОВАННЫЙ СО СТЕКЛОМ</t>
  </si>
  <si>
    <t>Всего инвентарь и мебель для спорта</t>
  </si>
  <si>
    <t>81, 483 108</t>
  </si>
  <si>
    <t>81,483 108</t>
  </si>
  <si>
    <t>9,004 358</t>
  </si>
  <si>
    <t>Мебель и оборудование лабораторий, учебно- производственных мастерских и кабинетов (113-119)</t>
  </si>
  <si>
    <t>ОЦДИ</t>
  </si>
  <si>
    <t>Пресс гидравлический аккумуляторный ROMAX 4000 в пластиковом ящикеROMAX 4000 в пластиковом ящике</t>
  </si>
  <si>
    <t>иное</t>
  </si>
  <si>
    <t>м-ы</t>
  </si>
  <si>
    <t>оцди</t>
  </si>
  <si>
    <t>Иное</t>
  </si>
  <si>
    <t>М-ы</t>
  </si>
  <si>
    <t>ИНОЕ</t>
  </si>
  <si>
    <t>прогр</t>
  </si>
  <si>
    <t>Витрина для кубков "Люмен"</t>
  </si>
  <si>
    <t>Система хранения</t>
  </si>
  <si>
    <t>М-Ы</t>
  </si>
  <si>
    <t>Кухонный гарнитур 1200*600*700 (сушка для посуды, раковина)</t>
  </si>
  <si>
    <t>Кровать Бук Невский ЛДСП КР04 1900х800х674 мм</t>
  </si>
  <si>
    <t>Тумба Бук Невский прикроватная ТП01 с нишей 400х380х602мм</t>
  </si>
  <si>
    <t>Монолит Бук Невский Шкаф для одежды комбинированный ШК27 850х462х2010</t>
  </si>
  <si>
    <t>Стол обеденный СТ-7 800х800х740 (ШхГхВ). Металлические опоры из стали с полимерно-порошковым покрытием в цвет Хром Цвет столешницы: Серый.</t>
  </si>
  <si>
    <t>Стул Венский круглый черный каркас/ черный кожзам</t>
  </si>
  <si>
    <t>Монолит Бук101 Стол рабочий СМ1. Размеры 1204х704х756мм (ШхГхВ), толщина столешницы 22мм.</t>
  </si>
  <si>
    <t>Кресло CH-695N/BLACK черная ткань-сетка. Пластиковая крестовина. Механизм Топ-ган. Нагрузка до 120 кг.</t>
  </si>
  <si>
    <t>Микроволновая печь ECON ECO-2037M, 20л, мощность 600Вт, механическое управление, белый</t>
  </si>
  <si>
    <t>Чайник пластик Centek CT-0040 объем 1,8 л, мощность 2200 Вт, цвет белый</t>
  </si>
  <si>
    <t>Телевизор 32 LED LG 32LM577BPLA Smart TV, DVB-T2, Wi-Fi, черный,АУ-вход, выход на наушники, Ethernet - RJ-45, композитный видеовход</t>
  </si>
  <si>
    <t>Холодильник Бирюса 111,48х60,5х122,5см, объем 180л, однокамерный, без морозилки, управление механическое, 1 компрессор, цвет белый</t>
  </si>
  <si>
    <t>Электрическая варочная поверхность 2 комфорки, электрическая</t>
  </si>
  <si>
    <t>Стиральная машина INDESIT BWSB 51051 CIS. 42 см, 5кг, 1000об/мин, дисплей, цвет белый</t>
  </si>
  <si>
    <t>Диван Аполло 3-местный экокожа железно-серый P2 Euroline 996 (1 категория) 1730х850х700 мм (ШхГхВ)</t>
  </si>
  <si>
    <t>Табурет Круглый. Обивка - черная экокожа, Хромированный металлический каркас. Диаметр каркаса - 22 мм. Ножки табурета снабжены накладками для сохранности напольного покрытия. Размеры: 330х330х440 (ШхГхВ)</t>
  </si>
  <si>
    <t>Стойки волейбольная пристенная</t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</si>
</sst>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#,##0.000"/>
    <numFmt numFmtId="166" formatCode="#,##0.000000"/>
    <numFmt numFmtId="167" formatCode="#,##0.00000"/>
  </numFmts>
  <fonts count="22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21201F"/>
      <name val="Calibri"/>
      <family val="2"/>
      <charset val="204"/>
      <scheme val="minor"/>
    </font>
    <font>
      <sz val="11"/>
      <color rgb="FF3B3D40"/>
      <name val="Calibri"/>
      <family val="2"/>
      <charset val="204"/>
      <scheme val="minor"/>
    </font>
    <font>
      <sz val="11"/>
      <color rgb="FF1E3C43"/>
      <name val="Arial"/>
      <family val="2"/>
      <charset val="204"/>
    </font>
    <font>
      <sz val="11"/>
      <color rgb="FF0A0A0A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1D2029"/>
      <name val="Arial"/>
      <family val="2"/>
      <charset val="204"/>
    </font>
    <font>
      <sz val="11"/>
      <color rgb="FF1E1F21"/>
      <name val="Arial"/>
      <family val="2"/>
      <charset val="204"/>
    </font>
    <font>
      <sz val="11"/>
      <color rgb="FF33333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0" fillId="0" borderId="0" xfId="0" applyNumberForma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10" fillId="0" borderId="1" xfId="0" applyNumberFormat="1" applyFont="1" applyBorder="1" applyAlignment="1">
      <alignment vertical="center" wrapText="1"/>
    </xf>
    <xf numFmtId="4" fontId="0" fillId="0" borderId="0" xfId="0" applyNumberForma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166" fontId="6" fillId="2" borderId="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0" fillId="3" borderId="0" xfId="0" applyFill="1"/>
    <xf numFmtId="4" fontId="3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wrapText="1"/>
    </xf>
    <xf numFmtId="0" fontId="18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530679</xdr:colOff>
      <xdr:row>0</xdr:row>
      <xdr:rowOff>0</xdr:rowOff>
    </xdr:from>
    <xdr:to>
      <xdr:col>20</xdr:col>
      <xdr:colOff>142875</xdr:colOff>
      <xdr:row>18</xdr:row>
      <xdr:rowOff>68036</xdr:rowOff>
    </xdr:to>
    <xdr:grpSp>
      <xdr:nvGrpSpPr>
        <xdr:cNvPr id="2" name="Группа 1"/>
        <xdr:cNvGrpSpPr/>
      </xdr:nvGrpSpPr>
      <xdr:grpSpPr>
        <a:xfrm>
          <a:off x="15770679" y="0"/>
          <a:ext cx="5735410" cy="5238750"/>
          <a:chOff x="-3015505" y="5215024"/>
          <a:chExt cx="11290269" cy="3721554"/>
        </a:xfrm>
      </xdr:grpSpPr>
      <xdr:pic>
        <xdr:nvPicPr>
          <xdr:cNvPr id="3" name="Рисунок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-3015505" y="5215024"/>
            <a:ext cx="11290269" cy="37215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Прямоугольник 3"/>
          <xdr:cNvSpPr/>
        </xdr:nvSpPr>
        <xdr:spPr>
          <a:xfrm>
            <a:off x="3044629" y="7859937"/>
            <a:ext cx="1774462" cy="233568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ru-RU" sz="1100"/>
              <a:t>Вход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zoomScale="70" zoomScaleNormal="70" workbookViewId="0">
      <selection activeCell="F31" sqref="F31"/>
    </sheetView>
  </sheetViews>
  <sheetFormatPr defaultRowHeight="15.75"/>
  <cols>
    <col min="1" max="1" width="6" style="18" customWidth="1"/>
    <col min="3" max="3" width="6" bestFit="1" customWidth="1"/>
    <col min="4" max="4" width="88.7109375" style="22" customWidth="1"/>
    <col min="5" max="5" width="15.7109375" customWidth="1"/>
    <col min="6" max="6" width="35.5703125" customWidth="1"/>
    <col min="7" max="7" width="20.28515625" customWidth="1"/>
    <col min="8" max="8" width="17.85546875" customWidth="1"/>
    <col min="9" max="9" width="20.28515625" customWidth="1"/>
  </cols>
  <sheetData>
    <row r="1" spans="1:9" ht="15">
      <c r="A1" s="19"/>
      <c r="B1" s="94" t="s">
        <v>8</v>
      </c>
      <c r="C1" s="94"/>
      <c r="D1" s="94"/>
      <c r="E1" s="94"/>
      <c r="F1" s="94"/>
      <c r="G1" s="94"/>
      <c r="H1" s="1"/>
      <c r="I1" s="4"/>
    </row>
    <row r="2" spans="1:9" ht="15">
      <c r="A2" s="19">
        <v>9</v>
      </c>
      <c r="B2" s="3" t="s">
        <v>0</v>
      </c>
      <c r="C2" s="5" t="s">
        <v>7</v>
      </c>
      <c r="D2" s="20" t="s">
        <v>16</v>
      </c>
      <c r="E2" s="3" t="s">
        <v>9</v>
      </c>
      <c r="F2" s="6">
        <v>45566</v>
      </c>
      <c r="G2" s="55">
        <f>'Оборуд Сан и отопление 116-119'!G355/1000000</f>
        <v>18.673999999999999</v>
      </c>
      <c r="H2" s="7" t="s">
        <v>4</v>
      </c>
      <c r="I2" s="4" t="s">
        <v>10</v>
      </c>
    </row>
    <row r="3" spans="1:9" ht="15">
      <c r="A3" s="19">
        <v>10</v>
      </c>
      <c r="B3" s="3" t="s">
        <v>0</v>
      </c>
      <c r="C3" s="5" t="s">
        <v>7</v>
      </c>
      <c r="D3" s="20" t="s">
        <v>17</v>
      </c>
      <c r="E3" s="3" t="s">
        <v>9</v>
      </c>
      <c r="F3" s="6">
        <v>45566</v>
      </c>
      <c r="G3" s="55">
        <f>'Оборуд Авт и роботехника 114'!E5/1000000</f>
        <v>30</v>
      </c>
      <c r="H3" s="7" t="s">
        <v>4</v>
      </c>
      <c r="I3" s="4" t="s">
        <v>10</v>
      </c>
    </row>
    <row r="4" spans="1:9" ht="44.25" customHeight="1">
      <c r="A4" s="19">
        <v>12</v>
      </c>
      <c r="B4" s="3" t="s">
        <v>11</v>
      </c>
      <c r="C4" s="5" t="s">
        <v>7</v>
      </c>
      <c r="D4" s="20" t="s">
        <v>12</v>
      </c>
      <c r="E4" s="3" t="s">
        <v>3</v>
      </c>
      <c r="F4" s="6">
        <v>45646</v>
      </c>
      <c r="G4" s="55">
        <f>'Мебель и бренд Холл 1 этажа'!F13/1000000</f>
        <v>3</v>
      </c>
      <c r="H4" s="7" t="s">
        <v>4</v>
      </c>
      <c r="I4" s="4" t="s">
        <v>5</v>
      </c>
    </row>
    <row r="5" spans="1:9" ht="44.25" customHeight="1">
      <c r="A5" s="19">
        <v>13</v>
      </c>
      <c r="B5" s="23" t="s">
        <v>2</v>
      </c>
      <c r="C5" s="5" t="s">
        <v>6</v>
      </c>
      <c r="D5" s="20" t="s">
        <v>18</v>
      </c>
      <c r="E5" s="23" t="s">
        <v>9</v>
      </c>
      <c r="F5" s="6">
        <v>45646</v>
      </c>
      <c r="G5" s="55" t="s">
        <v>586</v>
      </c>
      <c r="H5" s="7" t="s">
        <v>4</v>
      </c>
      <c r="I5" s="4" t="s">
        <v>5</v>
      </c>
    </row>
    <row r="6" spans="1:9" ht="44.25" customHeight="1">
      <c r="A6" s="19">
        <v>14</v>
      </c>
      <c r="B6" s="23" t="s">
        <v>0</v>
      </c>
      <c r="C6" s="5" t="s">
        <v>7</v>
      </c>
      <c r="D6" s="20" t="s">
        <v>587</v>
      </c>
      <c r="E6" s="23" t="s">
        <v>9</v>
      </c>
      <c r="F6" s="6">
        <v>45566</v>
      </c>
      <c r="G6" s="55">
        <f>'Мебель лаб и мастерских 113-119'!G46/1000000</f>
        <v>6.1997499999999999</v>
      </c>
      <c r="H6" s="7" t="s">
        <v>4</v>
      </c>
      <c r="I6" s="4" t="s">
        <v>5</v>
      </c>
    </row>
    <row r="7" spans="1:9" ht="44.25" customHeight="1">
      <c r="A7" s="19">
        <v>15</v>
      </c>
      <c r="B7" s="23" t="s">
        <v>0</v>
      </c>
      <c r="C7" s="5" t="s">
        <v>7</v>
      </c>
      <c r="D7" s="20" t="s">
        <v>19</v>
      </c>
      <c r="E7" s="23" t="s">
        <v>9</v>
      </c>
      <c r="F7" s="6">
        <v>45566</v>
      </c>
      <c r="G7" s="55">
        <f>'Оснащ комп и орг тех 113-118 '!C16/1000000</f>
        <v>14.605</v>
      </c>
      <c r="H7" s="7" t="s">
        <v>4</v>
      </c>
      <c r="I7" s="4" t="s">
        <v>13</v>
      </c>
    </row>
    <row r="8" spans="1:9" ht="15">
      <c r="A8" s="19"/>
      <c r="B8" s="94" t="s">
        <v>1</v>
      </c>
      <c r="C8" s="94"/>
      <c r="D8" s="94"/>
      <c r="E8" s="94"/>
      <c r="F8" s="94"/>
      <c r="G8" s="2" t="s">
        <v>584</v>
      </c>
      <c r="H8" s="2"/>
      <c r="I8" s="10"/>
    </row>
    <row r="9" spans="1:9" ht="20.25">
      <c r="B9" s="11"/>
      <c r="C9" s="12"/>
      <c r="D9" s="21"/>
      <c r="E9" s="11"/>
      <c r="F9" s="13"/>
      <c r="G9" s="14"/>
      <c r="H9" s="15"/>
      <c r="I9" s="8"/>
    </row>
    <row r="10" spans="1:9" ht="20.25">
      <c r="B10" s="11"/>
      <c r="C10" s="12"/>
      <c r="D10" s="21"/>
      <c r="E10" s="11"/>
      <c r="F10" s="13" t="s">
        <v>14</v>
      </c>
      <c r="G10" s="14" t="s">
        <v>585</v>
      </c>
      <c r="H10" s="16"/>
      <c r="I10" s="8"/>
    </row>
    <row r="11" spans="1:9" ht="20.25">
      <c r="B11" s="11"/>
      <c r="C11" s="12"/>
      <c r="D11" s="21"/>
      <c r="E11" s="11"/>
      <c r="F11" s="13"/>
      <c r="G11" s="76"/>
      <c r="H11" s="16"/>
      <c r="I11" s="8"/>
    </row>
    <row r="12" spans="1:9" ht="15">
      <c r="B12" s="11"/>
      <c r="C12" s="12"/>
      <c r="D12" s="21"/>
      <c r="E12" s="11"/>
      <c r="F12" s="17"/>
      <c r="G12" s="16"/>
      <c r="H12" s="16"/>
      <c r="I12" s="8"/>
    </row>
    <row r="13" spans="1:9" ht="20.25">
      <c r="B13" s="11"/>
      <c r="C13" s="12"/>
      <c r="D13" s="21"/>
      <c r="E13" s="11"/>
      <c r="F13" s="17"/>
      <c r="G13" s="75"/>
      <c r="H13" s="16"/>
      <c r="I13" s="8"/>
    </row>
    <row r="14" spans="1:9" ht="15">
      <c r="B14" s="11"/>
      <c r="C14" s="12"/>
      <c r="D14" s="21"/>
      <c r="E14" s="11"/>
      <c r="F14" s="17"/>
      <c r="G14" s="16"/>
      <c r="H14" s="16"/>
      <c r="I14" s="8"/>
    </row>
    <row r="15" spans="1:9" ht="15">
      <c r="B15" s="11"/>
      <c r="C15" s="12"/>
      <c r="D15" s="21"/>
      <c r="E15" s="11"/>
      <c r="F15" s="17"/>
      <c r="G15" s="16"/>
      <c r="H15" s="16"/>
      <c r="I15" s="8"/>
    </row>
    <row r="16" spans="1:9" ht="15">
      <c r="B16" s="11"/>
      <c r="C16" s="12"/>
      <c r="D16" s="21"/>
      <c r="E16" s="11"/>
      <c r="F16" s="17" t="s">
        <v>588</v>
      </c>
      <c r="G16" s="16" t="s">
        <v>595</v>
      </c>
      <c r="H16" s="16" t="s">
        <v>599</v>
      </c>
      <c r="I16" s="8" t="s">
        <v>596</v>
      </c>
    </row>
    <row r="17" spans="2:9" ht="15">
      <c r="B17" s="11"/>
      <c r="C17" s="12"/>
      <c r="D17" s="21"/>
      <c r="E17" s="11"/>
      <c r="F17" s="17"/>
      <c r="G17" s="16"/>
      <c r="H17" s="16"/>
      <c r="I17" s="8"/>
    </row>
    <row r="18" spans="2:9" ht="15">
      <c r="B18" s="11"/>
      <c r="C18" s="12"/>
      <c r="D18" s="21"/>
      <c r="E18" s="11"/>
      <c r="F18" s="90">
        <f>'Оборуд Сан и отопление 116-119'!H355+'Оборуд Авт и роботехника 114'!G5+'Мебель и бренд Холл 1 этажа'!G13+'Спорт зал (Блок Д) '!G135+'Мебель лаб и мастерских 113-119'!H46+'Оснащ комп и орг тех 113-118 '!C20</f>
        <v>62256737.909999996</v>
      </c>
      <c r="G18" s="90">
        <f>'Оборуд Сан и отопление 116-119'!I355+'Оборуд Авт и роботехника 114'!H5+'Мебель и бренд Холл 1 этажа'!H13+'Спорт зал (Блок Д) '!H135+'Мебель лаб и мастерских 113-119'!I46+'Оснащ комп и орг тех 113-118 '!D20</f>
        <v>13354194.09</v>
      </c>
      <c r="H18" s="90">
        <f>'Оборуд Сан и отопление 116-119'!J355+'Оборуд Авт и роботехника 114'!I5+'Мебель и бренд Холл 1 этажа'!I13+'Спорт зал (Блок Д) '!I135+'Мебель лаб и мастерских 113-119'!J46+'Оснащ комп и орг тех 113-118 '!E20</f>
        <v>4792176</v>
      </c>
      <c r="I18" s="8">
        <f>'Оснащ комп и орг тех 113-118 '!F20</f>
        <v>1080000</v>
      </c>
    </row>
    <row r="19" spans="2:9" ht="15">
      <c r="B19" s="11"/>
      <c r="C19" s="12"/>
      <c r="D19" s="21"/>
      <c r="E19" s="11"/>
      <c r="F19" s="17"/>
      <c r="G19" s="16"/>
      <c r="H19" s="16"/>
      <c r="I19" s="8"/>
    </row>
    <row r="20" spans="2:9" ht="15">
      <c r="B20" s="11"/>
      <c r="C20" s="12"/>
      <c r="D20" s="21"/>
      <c r="E20" s="11"/>
      <c r="F20" s="17"/>
      <c r="G20" s="16"/>
      <c r="H20" s="16"/>
      <c r="I20" s="8"/>
    </row>
    <row r="21" spans="2:9" ht="15">
      <c r="B21" s="11"/>
      <c r="C21" s="12"/>
      <c r="D21" s="21"/>
      <c r="E21" s="11"/>
      <c r="F21" s="90">
        <f>F18+G18+H18+I18</f>
        <v>81483108</v>
      </c>
      <c r="G21" s="16"/>
      <c r="H21" s="16"/>
      <c r="I21" s="8"/>
    </row>
    <row r="22" spans="2:9" ht="15">
      <c r="B22" s="11"/>
      <c r="C22" s="12"/>
      <c r="D22" s="21"/>
      <c r="E22" s="11"/>
      <c r="F22" s="17"/>
      <c r="G22" s="16"/>
      <c r="H22" s="16"/>
      <c r="I22" s="8"/>
    </row>
    <row r="23" spans="2:9" ht="15">
      <c r="B23" s="11"/>
      <c r="C23" s="12"/>
      <c r="D23" s="21"/>
      <c r="E23" s="11"/>
      <c r="F23" s="17"/>
      <c r="G23" s="16"/>
      <c r="H23" s="16"/>
      <c r="I23" s="8"/>
    </row>
    <row r="24" spans="2:9" ht="15">
      <c r="B24" s="11"/>
      <c r="C24" s="12"/>
      <c r="D24" s="21"/>
      <c r="E24" s="11"/>
      <c r="F24" s="17"/>
      <c r="G24" s="16"/>
      <c r="H24" s="16"/>
      <c r="I24" s="8"/>
    </row>
    <row r="25" spans="2:9" ht="15">
      <c r="B25" s="11"/>
      <c r="C25" s="12"/>
      <c r="D25" s="21"/>
      <c r="E25" s="11"/>
      <c r="F25" s="90">
        <f>81483108-F21</f>
        <v>0</v>
      </c>
      <c r="G25" s="16"/>
      <c r="H25" s="16"/>
      <c r="I25" s="8"/>
    </row>
    <row r="26" spans="2:9" ht="15">
      <c r="B26" s="11"/>
      <c r="C26" s="12"/>
      <c r="D26" s="21"/>
      <c r="E26" s="11"/>
      <c r="F26" s="17"/>
      <c r="G26" s="16"/>
      <c r="H26" s="16"/>
      <c r="I26" s="8"/>
    </row>
    <row r="27" spans="2:9" ht="15">
      <c r="B27" s="11"/>
      <c r="C27" s="12"/>
      <c r="D27" s="21"/>
      <c r="E27" s="11"/>
      <c r="F27" s="17"/>
      <c r="G27" s="16"/>
      <c r="H27" s="16"/>
      <c r="I27" s="8"/>
    </row>
    <row r="28" spans="2:9" ht="15">
      <c r="B28" s="11"/>
      <c r="C28" s="12"/>
      <c r="D28" s="21"/>
      <c r="E28" s="11"/>
      <c r="F28" s="17"/>
      <c r="G28" s="16"/>
      <c r="H28" s="16"/>
      <c r="I28" s="8"/>
    </row>
    <row r="29" spans="2:9" ht="15">
      <c r="B29" s="11"/>
      <c r="C29" s="12"/>
      <c r="D29" s="21"/>
      <c r="E29" s="11"/>
      <c r="F29" s="17"/>
      <c r="G29" s="16"/>
      <c r="H29" s="16"/>
      <c r="I29" s="8"/>
    </row>
    <row r="30" spans="2:9" ht="15">
      <c r="B30" s="11"/>
      <c r="C30" s="12"/>
      <c r="D30" s="21"/>
      <c r="E30" s="11"/>
      <c r="F30" s="17"/>
      <c r="G30" s="16"/>
      <c r="H30" s="16"/>
      <c r="I30" s="8"/>
    </row>
    <row r="31" spans="2:9" ht="15">
      <c r="B31" s="11"/>
      <c r="C31" s="12"/>
      <c r="D31" s="21"/>
      <c r="E31" s="11"/>
      <c r="F31" s="17"/>
      <c r="G31" s="16"/>
      <c r="H31" s="16"/>
      <c r="I31" s="8"/>
    </row>
    <row r="32" spans="2:9" ht="15">
      <c r="B32" s="11"/>
      <c r="C32" s="12"/>
      <c r="D32" s="21"/>
      <c r="E32" s="11"/>
      <c r="F32" s="17"/>
      <c r="G32" s="16"/>
      <c r="H32" s="16"/>
      <c r="I32" s="8"/>
    </row>
    <row r="33" spans="2:9" ht="15">
      <c r="B33" s="11"/>
      <c r="C33" s="12"/>
      <c r="D33" s="21"/>
      <c r="E33" s="11"/>
      <c r="F33" s="17"/>
      <c r="G33" s="16"/>
      <c r="H33" s="16"/>
      <c r="I33" s="8"/>
    </row>
  </sheetData>
  <mergeCells count="2">
    <mergeCell ref="B8:F8"/>
    <mergeCell ref="B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2:J359"/>
  <sheetViews>
    <sheetView view="pageBreakPreview" topLeftCell="A322" zoomScale="60" zoomScaleNormal="100" workbookViewId="0">
      <selection activeCell="C353" sqref="C353:C354"/>
    </sheetView>
  </sheetViews>
  <sheetFormatPr defaultRowHeight="15"/>
  <cols>
    <col min="3" max="3" width="24.28515625" customWidth="1"/>
    <col min="4" max="4" width="33.5703125" customWidth="1"/>
    <col min="5" max="5" width="24" customWidth="1"/>
    <col min="7" max="7" width="20.7109375" style="25" customWidth="1"/>
    <col min="8" max="8" width="13.42578125" customWidth="1"/>
    <col min="9" max="9" width="12" bestFit="1" customWidth="1"/>
    <col min="10" max="10" width="14.42578125" customWidth="1"/>
  </cols>
  <sheetData>
    <row r="2" spans="2:10">
      <c r="B2" s="95" t="s">
        <v>15</v>
      </c>
      <c r="C2" s="95" t="s">
        <v>20</v>
      </c>
      <c r="D2" s="95" t="s">
        <v>21</v>
      </c>
      <c r="E2" s="95" t="s">
        <v>22</v>
      </c>
      <c r="F2" s="26" t="s">
        <v>23</v>
      </c>
      <c r="G2" s="96" t="s">
        <v>25</v>
      </c>
      <c r="H2" t="s">
        <v>588</v>
      </c>
      <c r="I2" t="s">
        <v>595</v>
      </c>
      <c r="J2" t="s">
        <v>594</v>
      </c>
    </row>
    <row r="3" spans="2:10">
      <c r="B3" s="95"/>
      <c r="C3" s="95"/>
      <c r="D3" s="95"/>
      <c r="E3" s="95"/>
      <c r="F3" s="26" t="s">
        <v>24</v>
      </c>
      <c r="G3" s="96"/>
    </row>
    <row r="4" spans="2:10" ht="15.75">
      <c r="B4" s="95">
        <v>1</v>
      </c>
      <c r="C4" s="97" t="s">
        <v>26</v>
      </c>
      <c r="D4" s="27" t="s">
        <v>27</v>
      </c>
      <c r="E4" s="95" t="s">
        <v>30</v>
      </c>
      <c r="F4" s="95">
        <v>3</v>
      </c>
      <c r="G4" s="96">
        <v>600000</v>
      </c>
    </row>
    <row r="5" spans="2:10" ht="31.5">
      <c r="B5" s="95"/>
      <c r="C5" s="97"/>
      <c r="D5" s="27" t="s">
        <v>28</v>
      </c>
      <c r="E5" s="95"/>
      <c r="F5" s="95"/>
      <c r="G5" s="96"/>
      <c r="H5" s="25">
        <f>G4</f>
        <v>600000</v>
      </c>
    </row>
    <row r="6" spans="2:10" ht="31.5">
      <c r="B6" s="95"/>
      <c r="C6" s="97"/>
      <c r="D6" s="27" t="s">
        <v>29</v>
      </c>
      <c r="E6" s="95"/>
      <c r="F6" s="95"/>
      <c r="G6" s="96"/>
    </row>
    <row r="7" spans="2:10" ht="30">
      <c r="B7" s="95">
        <v>2</v>
      </c>
      <c r="C7" s="97" t="s">
        <v>31</v>
      </c>
      <c r="D7" s="28" t="s">
        <v>32</v>
      </c>
      <c r="E7" s="95" t="s">
        <v>30</v>
      </c>
      <c r="F7" s="95">
        <v>1</v>
      </c>
      <c r="G7" s="96">
        <v>700000</v>
      </c>
    </row>
    <row r="8" spans="2:10">
      <c r="B8" s="95"/>
      <c r="C8" s="97"/>
      <c r="D8" s="29">
        <v>45500</v>
      </c>
      <c r="E8" s="95"/>
      <c r="F8" s="95"/>
      <c r="G8" s="96"/>
    </row>
    <row r="9" spans="2:10" ht="30">
      <c r="B9" s="95"/>
      <c r="C9" s="97"/>
      <c r="D9" s="28" t="s">
        <v>33</v>
      </c>
      <c r="E9" s="95"/>
      <c r="F9" s="95"/>
      <c r="G9" s="96"/>
      <c r="H9" s="25">
        <f>G7</f>
        <v>700000</v>
      </c>
    </row>
    <row r="10" spans="2:10">
      <c r="B10" s="95"/>
      <c r="C10" s="97"/>
      <c r="D10" s="28" t="s">
        <v>34</v>
      </c>
      <c r="E10" s="95"/>
      <c r="F10" s="95"/>
      <c r="G10" s="96"/>
    </row>
    <row r="11" spans="2:10">
      <c r="B11" s="95"/>
      <c r="C11" s="97"/>
      <c r="D11" s="28" t="s">
        <v>35</v>
      </c>
      <c r="E11" s="95"/>
      <c r="F11" s="95"/>
      <c r="G11" s="96"/>
    </row>
    <row r="12" spans="2:10">
      <c r="B12" s="95"/>
      <c r="C12" s="97"/>
      <c r="D12" s="28" t="s">
        <v>36</v>
      </c>
      <c r="E12" s="95"/>
      <c r="F12" s="95"/>
      <c r="G12" s="96"/>
    </row>
    <row r="13" spans="2:10" ht="30">
      <c r="B13" s="95"/>
      <c r="C13" s="97"/>
      <c r="D13" s="28" t="s">
        <v>37</v>
      </c>
      <c r="E13" s="95"/>
      <c r="F13" s="95"/>
      <c r="G13" s="96"/>
    </row>
    <row r="14" spans="2:10">
      <c r="B14" s="95"/>
      <c r="C14" s="97"/>
      <c r="D14" s="28" t="s">
        <v>38</v>
      </c>
      <c r="E14" s="95"/>
      <c r="F14" s="95"/>
      <c r="G14" s="96"/>
    </row>
    <row r="15" spans="2:10">
      <c r="B15" s="95">
        <v>3</v>
      </c>
      <c r="C15" s="97" t="s">
        <v>39</v>
      </c>
      <c r="D15" s="28" t="s">
        <v>40</v>
      </c>
      <c r="E15" s="95" t="s">
        <v>30</v>
      </c>
      <c r="F15" s="95">
        <v>1</v>
      </c>
      <c r="G15" s="96">
        <v>200000</v>
      </c>
      <c r="H15" s="25">
        <f>G15</f>
        <v>200000</v>
      </c>
    </row>
    <row r="16" spans="2:10" ht="30">
      <c r="B16" s="95"/>
      <c r="C16" s="97"/>
      <c r="D16" s="28" t="s">
        <v>41</v>
      </c>
      <c r="E16" s="95"/>
      <c r="F16" s="95"/>
      <c r="G16" s="96"/>
    </row>
    <row r="17" spans="2:10" ht="30">
      <c r="B17" s="95">
        <v>4</v>
      </c>
      <c r="C17" s="97" t="s">
        <v>42</v>
      </c>
      <c r="D17" s="28" t="s">
        <v>43</v>
      </c>
      <c r="E17" s="95" t="s">
        <v>30</v>
      </c>
      <c r="F17" s="95">
        <v>2</v>
      </c>
      <c r="G17" s="96">
        <v>720000</v>
      </c>
    </row>
    <row r="18" spans="2:10">
      <c r="B18" s="95"/>
      <c r="C18" s="97"/>
      <c r="D18" s="28" t="s">
        <v>44</v>
      </c>
      <c r="E18" s="95"/>
      <c r="F18" s="95"/>
      <c r="G18" s="96"/>
    </row>
    <row r="19" spans="2:10">
      <c r="B19" s="95"/>
      <c r="C19" s="97"/>
      <c r="D19" s="28" t="s">
        <v>35</v>
      </c>
      <c r="E19" s="95"/>
      <c r="F19" s="95"/>
      <c r="G19" s="96"/>
      <c r="H19" s="25">
        <f>G17</f>
        <v>720000</v>
      </c>
    </row>
    <row r="20" spans="2:10" ht="30">
      <c r="B20" s="95"/>
      <c r="C20" s="97"/>
      <c r="D20" s="28" t="s">
        <v>45</v>
      </c>
      <c r="E20" s="95"/>
      <c r="F20" s="95"/>
      <c r="G20" s="96"/>
    </row>
    <row r="21" spans="2:10">
      <c r="B21" s="95"/>
      <c r="C21" s="97"/>
      <c r="D21" s="28" t="s">
        <v>46</v>
      </c>
      <c r="E21" s="95"/>
      <c r="F21" s="95"/>
      <c r="G21" s="96"/>
    </row>
    <row r="22" spans="2:10">
      <c r="B22" s="95"/>
      <c r="C22" s="97"/>
      <c r="D22" s="28" t="s">
        <v>47</v>
      </c>
      <c r="E22" s="95"/>
      <c r="F22" s="95"/>
      <c r="G22" s="96"/>
    </row>
    <row r="23" spans="2:10" ht="78.75">
      <c r="B23" s="26">
        <v>5</v>
      </c>
      <c r="C23" s="80" t="s">
        <v>48</v>
      </c>
      <c r="D23" s="28" t="s">
        <v>49</v>
      </c>
      <c r="E23" s="26" t="s">
        <v>50</v>
      </c>
      <c r="F23" s="26">
        <v>3</v>
      </c>
      <c r="G23" s="30">
        <v>240000</v>
      </c>
      <c r="J23" s="25">
        <f>G23</f>
        <v>240000</v>
      </c>
    </row>
    <row r="24" spans="2:10">
      <c r="B24" s="95">
        <v>6</v>
      </c>
      <c r="C24" s="97" t="s">
        <v>51</v>
      </c>
      <c r="D24" s="28" t="s">
        <v>52</v>
      </c>
      <c r="E24" s="95" t="s">
        <v>50</v>
      </c>
      <c r="F24" s="95">
        <v>5</v>
      </c>
      <c r="G24" s="96">
        <v>700000</v>
      </c>
    </row>
    <row r="25" spans="2:10">
      <c r="B25" s="95"/>
      <c r="C25" s="97"/>
      <c r="D25" s="28" t="s">
        <v>53</v>
      </c>
      <c r="E25" s="95"/>
      <c r="F25" s="95"/>
      <c r="G25" s="96"/>
    </row>
    <row r="26" spans="2:10" ht="30">
      <c r="B26" s="95"/>
      <c r="C26" s="97"/>
      <c r="D26" s="28" t="s">
        <v>54</v>
      </c>
      <c r="E26" s="95"/>
      <c r="F26" s="95"/>
      <c r="G26" s="96"/>
      <c r="H26" s="25">
        <f>G24</f>
        <v>700000</v>
      </c>
    </row>
    <row r="27" spans="2:10">
      <c r="B27" s="95"/>
      <c r="C27" s="97"/>
      <c r="D27" s="31"/>
      <c r="E27" s="95"/>
      <c r="F27" s="95"/>
      <c r="G27" s="96"/>
    </row>
    <row r="28" spans="2:10">
      <c r="B28" s="95"/>
      <c r="C28" s="97"/>
      <c r="D28" s="31"/>
      <c r="E28" s="95"/>
      <c r="F28" s="95"/>
      <c r="G28" s="96"/>
    </row>
    <row r="29" spans="2:10">
      <c r="B29" s="95"/>
      <c r="C29" s="97"/>
      <c r="D29" s="31"/>
      <c r="E29" s="95"/>
      <c r="F29" s="95"/>
      <c r="G29" s="96"/>
    </row>
    <row r="30" spans="2:10" ht="47.25">
      <c r="B30" s="26">
        <v>7</v>
      </c>
      <c r="C30" s="79" t="s">
        <v>55</v>
      </c>
      <c r="D30" s="27" t="s">
        <v>56</v>
      </c>
      <c r="E30" s="26" t="s">
        <v>50</v>
      </c>
      <c r="F30" s="26">
        <v>2</v>
      </c>
      <c r="G30" s="32">
        <v>230000</v>
      </c>
      <c r="J30" s="25">
        <f>G30</f>
        <v>230000</v>
      </c>
    </row>
    <row r="31" spans="2:10" ht="15.75">
      <c r="B31" s="98"/>
      <c r="C31" s="97" t="s">
        <v>57</v>
      </c>
      <c r="D31" s="27" t="s">
        <v>58</v>
      </c>
      <c r="E31" s="95" t="s">
        <v>50</v>
      </c>
      <c r="F31" s="95">
        <v>1</v>
      </c>
      <c r="G31" s="96">
        <v>440000</v>
      </c>
    </row>
    <row r="32" spans="2:10" ht="15.75">
      <c r="B32" s="98"/>
      <c r="C32" s="97"/>
      <c r="D32" s="27" t="s">
        <v>59</v>
      </c>
      <c r="E32" s="95"/>
      <c r="F32" s="95"/>
      <c r="G32" s="96"/>
      <c r="H32" s="25">
        <f>G31</f>
        <v>440000</v>
      </c>
    </row>
    <row r="33" spans="2:10" ht="15.75">
      <c r="B33" s="98"/>
      <c r="C33" s="97"/>
      <c r="D33" s="27" t="s">
        <v>60</v>
      </c>
      <c r="E33" s="95"/>
      <c r="F33" s="95"/>
      <c r="G33" s="96"/>
    </row>
    <row r="34" spans="2:10" ht="30">
      <c r="B34" s="33"/>
      <c r="C34" s="86" t="s">
        <v>61</v>
      </c>
      <c r="D34" s="26" t="s">
        <v>62</v>
      </c>
      <c r="E34" s="26" t="s">
        <v>50</v>
      </c>
      <c r="F34" s="26">
        <v>1</v>
      </c>
      <c r="G34" s="32">
        <v>150000</v>
      </c>
      <c r="J34" s="25">
        <f>G34</f>
        <v>150000</v>
      </c>
    </row>
    <row r="35" spans="2:10">
      <c r="B35" s="98"/>
      <c r="C35" s="99" t="s">
        <v>63</v>
      </c>
      <c r="D35" s="28" t="s">
        <v>64</v>
      </c>
      <c r="E35" s="95" t="s">
        <v>50</v>
      </c>
      <c r="F35" s="95">
        <v>2</v>
      </c>
      <c r="G35" s="96">
        <v>460000</v>
      </c>
    </row>
    <row r="36" spans="2:10">
      <c r="B36" s="98"/>
      <c r="C36" s="99"/>
      <c r="D36" s="28" t="s">
        <v>52</v>
      </c>
      <c r="E36" s="95"/>
      <c r="F36" s="95"/>
      <c r="G36" s="96"/>
    </row>
    <row r="37" spans="2:10" ht="30">
      <c r="B37" s="98"/>
      <c r="C37" s="99"/>
      <c r="D37" s="28" t="s">
        <v>65</v>
      </c>
      <c r="E37" s="95"/>
      <c r="F37" s="95"/>
      <c r="G37" s="96"/>
      <c r="H37" s="25">
        <f>G35</f>
        <v>460000</v>
      </c>
      <c r="J37" s="25"/>
    </row>
    <row r="38" spans="2:10" ht="30">
      <c r="B38" s="98"/>
      <c r="C38" s="99"/>
      <c r="D38" s="28" t="s">
        <v>66</v>
      </c>
      <c r="E38" s="95"/>
      <c r="F38" s="95"/>
      <c r="G38" s="96"/>
    </row>
    <row r="39" spans="2:10">
      <c r="B39" s="98"/>
      <c r="C39" s="100" t="s">
        <v>589</v>
      </c>
      <c r="D39" s="28" t="s">
        <v>67</v>
      </c>
      <c r="E39" s="95" t="s">
        <v>50</v>
      </c>
      <c r="F39" s="95">
        <v>5</v>
      </c>
      <c r="G39" s="96">
        <v>1150000</v>
      </c>
    </row>
    <row r="40" spans="2:10">
      <c r="B40" s="98"/>
      <c r="C40" s="100"/>
      <c r="D40" s="28" t="s">
        <v>68</v>
      </c>
      <c r="E40" s="95"/>
      <c r="F40" s="95"/>
      <c r="G40" s="96"/>
    </row>
    <row r="41" spans="2:10">
      <c r="B41" s="98"/>
      <c r="C41" s="100"/>
      <c r="D41" s="28" t="s">
        <v>69</v>
      </c>
      <c r="E41" s="95"/>
      <c r="F41" s="95"/>
      <c r="G41" s="96"/>
    </row>
    <row r="42" spans="2:10" ht="30">
      <c r="B42" s="98"/>
      <c r="C42" s="100"/>
      <c r="D42" s="28" t="s">
        <v>70</v>
      </c>
      <c r="E42" s="95"/>
      <c r="F42" s="95"/>
      <c r="G42" s="96"/>
    </row>
    <row r="43" spans="2:10">
      <c r="B43" s="98"/>
      <c r="C43" s="100"/>
      <c r="D43" s="28" t="s">
        <v>71</v>
      </c>
      <c r="E43" s="95"/>
      <c r="F43" s="95"/>
      <c r="G43" s="96"/>
    </row>
    <row r="44" spans="2:10" ht="45">
      <c r="B44" s="98"/>
      <c r="C44" s="100"/>
      <c r="D44" s="28" t="s">
        <v>72</v>
      </c>
      <c r="E44" s="95"/>
      <c r="F44" s="95"/>
      <c r="G44" s="96"/>
      <c r="H44" s="25">
        <f>G39</f>
        <v>1150000</v>
      </c>
    </row>
    <row r="45" spans="2:10">
      <c r="B45" s="98"/>
      <c r="C45" s="100"/>
      <c r="D45" s="28" t="s">
        <v>73</v>
      </c>
      <c r="E45" s="95"/>
      <c r="F45" s="95"/>
      <c r="G45" s="96"/>
    </row>
    <row r="46" spans="2:10">
      <c r="B46" s="98"/>
      <c r="C46" s="100"/>
      <c r="D46" s="28" t="s">
        <v>74</v>
      </c>
      <c r="E46" s="95"/>
      <c r="F46" s="95"/>
      <c r="G46" s="96"/>
    </row>
    <row r="47" spans="2:10">
      <c r="B47" s="98"/>
      <c r="C47" s="100"/>
      <c r="D47" s="28" t="s">
        <v>75</v>
      </c>
      <c r="E47" s="95"/>
      <c r="F47" s="95"/>
      <c r="G47" s="96"/>
    </row>
    <row r="48" spans="2:10">
      <c r="B48" s="98"/>
      <c r="C48" s="100"/>
      <c r="D48" s="28" t="s">
        <v>76</v>
      </c>
      <c r="E48" s="95"/>
      <c r="F48" s="95"/>
      <c r="G48" s="96"/>
    </row>
    <row r="49" spans="2:10" ht="30">
      <c r="B49" s="98"/>
      <c r="C49" s="100"/>
      <c r="D49" s="28" t="s">
        <v>77</v>
      </c>
      <c r="E49" s="95"/>
      <c r="F49" s="95"/>
      <c r="G49" s="96"/>
    </row>
    <row r="50" spans="2:10">
      <c r="B50" s="98"/>
      <c r="C50" s="100"/>
      <c r="D50" s="28" t="s">
        <v>78</v>
      </c>
      <c r="E50" s="95"/>
      <c r="F50" s="95"/>
      <c r="G50" s="96"/>
    </row>
    <row r="51" spans="2:10">
      <c r="B51" s="98"/>
      <c r="C51" s="100" t="s">
        <v>79</v>
      </c>
      <c r="D51" s="28" t="s">
        <v>80</v>
      </c>
      <c r="E51" s="95" t="s">
        <v>88</v>
      </c>
      <c r="F51" s="95">
        <v>2</v>
      </c>
      <c r="G51" s="96">
        <v>480000</v>
      </c>
    </row>
    <row r="52" spans="2:10">
      <c r="B52" s="98"/>
      <c r="C52" s="100"/>
      <c r="D52" s="28" t="s">
        <v>81</v>
      </c>
      <c r="E52" s="95"/>
      <c r="F52" s="95"/>
      <c r="G52" s="96"/>
    </row>
    <row r="53" spans="2:10">
      <c r="B53" s="98"/>
      <c r="C53" s="100"/>
      <c r="D53" s="28" t="s">
        <v>82</v>
      </c>
      <c r="E53" s="95"/>
      <c r="F53" s="95"/>
      <c r="G53" s="96"/>
    </row>
    <row r="54" spans="2:10">
      <c r="B54" s="98"/>
      <c r="C54" s="100"/>
      <c r="D54" s="28" t="s">
        <v>83</v>
      </c>
      <c r="E54" s="95"/>
      <c r="F54" s="95"/>
      <c r="G54" s="96"/>
    </row>
    <row r="55" spans="2:10" ht="30">
      <c r="B55" s="98"/>
      <c r="C55" s="100"/>
      <c r="D55" s="28" t="s">
        <v>84</v>
      </c>
      <c r="E55" s="95"/>
      <c r="F55" s="95"/>
      <c r="G55" s="96"/>
      <c r="H55" s="25">
        <f>G51</f>
        <v>480000</v>
      </c>
      <c r="J55" s="25"/>
    </row>
    <row r="56" spans="2:10">
      <c r="B56" s="98"/>
      <c r="C56" s="100"/>
      <c r="D56" s="28" t="s">
        <v>85</v>
      </c>
      <c r="E56" s="95"/>
      <c r="F56" s="95"/>
      <c r="G56" s="96"/>
    </row>
    <row r="57" spans="2:10">
      <c r="B57" s="98"/>
      <c r="C57" s="100"/>
      <c r="D57" s="28" t="s">
        <v>86</v>
      </c>
      <c r="E57" s="95"/>
      <c r="F57" s="95"/>
      <c r="G57" s="96"/>
    </row>
    <row r="58" spans="2:10">
      <c r="B58" s="98"/>
      <c r="C58" s="100"/>
      <c r="D58" s="28" t="s">
        <v>87</v>
      </c>
      <c r="E58" s="95"/>
      <c r="F58" s="95"/>
      <c r="G58" s="96"/>
    </row>
    <row r="59" spans="2:10">
      <c r="B59" s="98"/>
      <c r="C59" s="100"/>
      <c r="D59" s="28" t="s">
        <v>76</v>
      </c>
      <c r="E59" s="95"/>
      <c r="F59" s="95"/>
      <c r="G59" s="96"/>
    </row>
    <row r="60" spans="2:10">
      <c r="B60" s="98"/>
      <c r="C60" s="101" t="s">
        <v>89</v>
      </c>
      <c r="D60" s="28" t="s">
        <v>90</v>
      </c>
      <c r="E60" s="95" t="s">
        <v>88</v>
      </c>
      <c r="F60" s="95">
        <v>6</v>
      </c>
      <c r="G60" s="96">
        <v>150000</v>
      </c>
    </row>
    <row r="61" spans="2:10" ht="30">
      <c r="B61" s="98"/>
      <c r="C61" s="101"/>
      <c r="D61" s="28" t="s">
        <v>91</v>
      </c>
      <c r="E61" s="95"/>
      <c r="F61" s="95"/>
      <c r="G61" s="96"/>
      <c r="J61" s="25">
        <f>G60</f>
        <v>150000</v>
      </c>
    </row>
    <row r="62" spans="2:10">
      <c r="B62" s="98"/>
      <c r="C62" s="101"/>
      <c r="D62" s="28" t="s">
        <v>92</v>
      </c>
      <c r="E62" s="95"/>
      <c r="F62" s="95"/>
      <c r="G62" s="96"/>
    </row>
    <row r="63" spans="2:10">
      <c r="B63" s="98"/>
      <c r="C63" s="101" t="s">
        <v>93</v>
      </c>
      <c r="D63" s="28" t="s">
        <v>90</v>
      </c>
      <c r="E63" s="95" t="s">
        <v>88</v>
      </c>
      <c r="F63" s="95">
        <v>6</v>
      </c>
      <c r="G63" s="96">
        <v>150000</v>
      </c>
    </row>
    <row r="64" spans="2:10" ht="30">
      <c r="B64" s="98"/>
      <c r="C64" s="101"/>
      <c r="D64" s="28" t="s">
        <v>91</v>
      </c>
      <c r="E64" s="95"/>
      <c r="F64" s="95"/>
      <c r="G64" s="96"/>
      <c r="J64" s="25">
        <f>G63</f>
        <v>150000</v>
      </c>
    </row>
    <row r="65" spans="2:10">
      <c r="B65" s="98"/>
      <c r="C65" s="101"/>
      <c r="D65" s="28" t="s">
        <v>94</v>
      </c>
      <c r="E65" s="95"/>
      <c r="F65" s="95"/>
      <c r="G65" s="96"/>
    </row>
    <row r="66" spans="2:10">
      <c r="B66" s="98"/>
      <c r="C66" s="101" t="s">
        <v>95</v>
      </c>
      <c r="D66" s="28" t="s">
        <v>90</v>
      </c>
      <c r="E66" s="95" t="s">
        <v>50</v>
      </c>
      <c r="F66" s="95">
        <v>6</v>
      </c>
      <c r="G66" s="96">
        <v>150000</v>
      </c>
    </row>
    <row r="67" spans="2:10" ht="30">
      <c r="B67" s="98"/>
      <c r="C67" s="101"/>
      <c r="D67" s="28" t="s">
        <v>91</v>
      </c>
      <c r="E67" s="95"/>
      <c r="F67" s="95"/>
      <c r="G67" s="96"/>
      <c r="J67" s="25">
        <f>G66</f>
        <v>150000</v>
      </c>
    </row>
    <row r="68" spans="2:10">
      <c r="B68" s="98"/>
      <c r="C68" s="101"/>
      <c r="D68" s="28" t="s">
        <v>96</v>
      </c>
      <c r="E68" s="95"/>
      <c r="F68" s="95"/>
      <c r="G68" s="96"/>
    </row>
    <row r="69" spans="2:10">
      <c r="B69" s="98"/>
      <c r="C69" s="101" t="s">
        <v>97</v>
      </c>
      <c r="D69" s="28" t="s">
        <v>90</v>
      </c>
      <c r="E69" s="95" t="s">
        <v>88</v>
      </c>
      <c r="F69" s="95">
        <v>6</v>
      </c>
      <c r="G69" s="96">
        <v>150000</v>
      </c>
    </row>
    <row r="70" spans="2:10" ht="30">
      <c r="B70" s="98"/>
      <c r="C70" s="101"/>
      <c r="D70" s="28" t="s">
        <v>91</v>
      </c>
      <c r="E70" s="95"/>
      <c r="F70" s="95"/>
      <c r="G70" s="96"/>
      <c r="J70" s="25">
        <f>G69</f>
        <v>150000</v>
      </c>
    </row>
    <row r="71" spans="2:10">
      <c r="B71" s="98"/>
      <c r="C71" s="101"/>
      <c r="D71" s="28" t="s">
        <v>98</v>
      </c>
      <c r="E71" s="95"/>
      <c r="F71" s="95"/>
      <c r="G71" s="96"/>
    </row>
    <row r="72" spans="2:10">
      <c r="B72" s="98"/>
      <c r="C72" s="101" t="s">
        <v>99</v>
      </c>
      <c r="D72" s="28" t="s">
        <v>90</v>
      </c>
      <c r="E72" s="95" t="s">
        <v>88</v>
      </c>
      <c r="F72" s="95">
        <v>1</v>
      </c>
      <c r="G72" s="96">
        <v>25000</v>
      </c>
    </row>
    <row r="73" spans="2:10" ht="30">
      <c r="B73" s="98"/>
      <c r="C73" s="101"/>
      <c r="D73" s="28" t="s">
        <v>91</v>
      </c>
      <c r="E73" s="95"/>
      <c r="F73" s="95"/>
      <c r="G73" s="96"/>
      <c r="J73" s="25">
        <f>G72</f>
        <v>25000</v>
      </c>
    </row>
    <row r="74" spans="2:10">
      <c r="B74" s="98"/>
      <c r="C74" s="101"/>
      <c r="D74" s="28" t="s">
        <v>100</v>
      </c>
      <c r="E74" s="95"/>
      <c r="F74" s="95"/>
      <c r="G74" s="96"/>
    </row>
    <row r="75" spans="2:10">
      <c r="B75" s="98"/>
      <c r="C75" s="101" t="s">
        <v>101</v>
      </c>
      <c r="D75" s="28" t="s">
        <v>90</v>
      </c>
      <c r="E75" s="95" t="s">
        <v>88</v>
      </c>
      <c r="F75" s="95">
        <v>1</v>
      </c>
      <c r="G75" s="96">
        <v>25000</v>
      </c>
    </row>
    <row r="76" spans="2:10" ht="30">
      <c r="B76" s="98"/>
      <c r="C76" s="101"/>
      <c r="D76" s="28" t="s">
        <v>91</v>
      </c>
      <c r="E76" s="95"/>
      <c r="F76" s="95"/>
      <c r="G76" s="96"/>
      <c r="J76" s="25">
        <f>G75</f>
        <v>25000</v>
      </c>
    </row>
    <row r="77" spans="2:10">
      <c r="B77" s="98"/>
      <c r="C77" s="101"/>
      <c r="D77" s="28" t="s">
        <v>102</v>
      </c>
      <c r="E77" s="95"/>
      <c r="F77" s="95"/>
      <c r="G77" s="96"/>
    </row>
    <row r="78" spans="2:10">
      <c r="B78" s="98"/>
      <c r="C78" s="101" t="s">
        <v>103</v>
      </c>
      <c r="D78" s="28" t="s">
        <v>90</v>
      </c>
      <c r="E78" s="95" t="s">
        <v>88</v>
      </c>
      <c r="F78" s="95">
        <v>1</v>
      </c>
      <c r="G78" s="96">
        <v>25000</v>
      </c>
    </row>
    <row r="79" spans="2:10" ht="30">
      <c r="B79" s="98"/>
      <c r="C79" s="101"/>
      <c r="D79" s="28" t="s">
        <v>91</v>
      </c>
      <c r="E79" s="95"/>
      <c r="F79" s="95"/>
      <c r="G79" s="96"/>
      <c r="J79" s="25">
        <f>G78</f>
        <v>25000</v>
      </c>
    </row>
    <row r="80" spans="2:10">
      <c r="B80" s="98"/>
      <c r="C80" s="101"/>
      <c r="D80" s="28" t="s">
        <v>104</v>
      </c>
      <c r="E80" s="95"/>
      <c r="F80" s="95"/>
      <c r="G80" s="96"/>
    </row>
    <row r="81" spans="2:10">
      <c r="B81" s="98"/>
      <c r="C81" s="101" t="s">
        <v>105</v>
      </c>
      <c r="D81" s="28" t="s">
        <v>90</v>
      </c>
      <c r="E81" s="95" t="s">
        <v>88</v>
      </c>
      <c r="F81" s="95">
        <v>1</v>
      </c>
      <c r="G81" s="96">
        <v>25000</v>
      </c>
    </row>
    <row r="82" spans="2:10" ht="30">
      <c r="B82" s="98"/>
      <c r="C82" s="101"/>
      <c r="D82" s="28" t="s">
        <v>91</v>
      </c>
      <c r="E82" s="95"/>
      <c r="F82" s="95"/>
      <c r="G82" s="96"/>
      <c r="J82" s="25">
        <f>G81</f>
        <v>25000</v>
      </c>
    </row>
    <row r="83" spans="2:10">
      <c r="B83" s="98"/>
      <c r="C83" s="101"/>
      <c r="D83" s="28" t="s">
        <v>106</v>
      </c>
      <c r="E83" s="95"/>
      <c r="F83" s="95"/>
      <c r="G83" s="96"/>
    </row>
    <row r="84" spans="2:10">
      <c r="B84" s="98"/>
      <c r="C84" s="101" t="s">
        <v>107</v>
      </c>
      <c r="D84" s="28" t="s">
        <v>90</v>
      </c>
      <c r="E84" s="95" t="s">
        <v>88</v>
      </c>
      <c r="F84" s="95">
        <v>6</v>
      </c>
      <c r="G84" s="96">
        <v>150000</v>
      </c>
    </row>
    <row r="85" spans="2:10" ht="30">
      <c r="B85" s="98"/>
      <c r="C85" s="101"/>
      <c r="D85" s="28" t="s">
        <v>91</v>
      </c>
      <c r="E85" s="95"/>
      <c r="F85" s="95"/>
      <c r="G85" s="96"/>
      <c r="J85" s="25">
        <f>G84</f>
        <v>150000</v>
      </c>
    </row>
    <row r="86" spans="2:10">
      <c r="B86" s="98"/>
      <c r="C86" s="101"/>
      <c r="D86" s="28" t="s">
        <v>108</v>
      </c>
      <c r="E86" s="95"/>
      <c r="F86" s="95"/>
      <c r="G86" s="96"/>
    </row>
    <row r="87" spans="2:10">
      <c r="B87" s="98"/>
      <c r="C87" s="101" t="s">
        <v>109</v>
      </c>
      <c r="D87" s="28" t="s">
        <v>90</v>
      </c>
      <c r="E87" s="95" t="s">
        <v>88</v>
      </c>
      <c r="F87" s="95">
        <v>1</v>
      </c>
      <c r="G87" s="96">
        <v>25000</v>
      </c>
    </row>
    <row r="88" spans="2:10" ht="30">
      <c r="B88" s="98"/>
      <c r="C88" s="101"/>
      <c r="D88" s="28" t="s">
        <v>91</v>
      </c>
      <c r="E88" s="95"/>
      <c r="F88" s="95"/>
      <c r="G88" s="96"/>
      <c r="J88" s="25">
        <f>G87</f>
        <v>25000</v>
      </c>
    </row>
    <row r="89" spans="2:10">
      <c r="B89" s="98"/>
      <c r="C89" s="101"/>
      <c r="D89" s="28" t="s">
        <v>94</v>
      </c>
      <c r="E89" s="95"/>
      <c r="F89" s="95"/>
      <c r="G89" s="96"/>
    </row>
    <row r="90" spans="2:10">
      <c r="B90" s="98"/>
      <c r="C90" s="101" t="s">
        <v>110</v>
      </c>
      <c r="D90" s="28" t="s">
        <v>90</v>
      </c>
      <c r="E90" s="95" t="s">
        <v>88</v>
      </c>
      <c r="F90" s="95">
        <v>6</v>
      </c>
      <c r="G90" s="96">
        <v>150000</v>
      </c>
    </row>
    <row r="91" spans="2:10" ht="30">
      <c r="B91" s="98"/>
      <c r="C91" s="101"/>
      <c r="D91" s="28" t="s">
        <v>91</v>
      </c>
      <c r="E91" s="95"/>
      <c r="F91" s="95"/>
      <c r="G91" s="96"/>
      <c r="J91" s="25">
        <f>G90</f>
        <v>150000</v>
      </c>
    </row>
    <row r="92" spans="2:10">
      <c r="B92" s="98"/>
      <c r="C92" s="101"/>
      <c r="D92" s="28" t="s">
        <v>111</v>
      </c>
      <c r="E92" s="95"/>
      <c r="F92" s="95"/>
      <c r="G92" s="96"/>
    </row>
    <row r="93" spans="2:10">
      <c r="B93" s="98"/>
      <c r="C93" s="101" t="s">
        <v>112</v>
      </c>
      <c r="D93" s="28" t="s">
        <v>90</v>
      </c>
      <c r="E93" s="95" t="s">
        <v>88</v>
      </c>
      <c r="F93" s="95">
        <v>6</v>
      </c>
      <c r="G93" s="96">
        <v>150000</v>
      </c>
    </row>
    <row r="94" spans="2:10" ht="30">
      <c r="B94" s="98"/>
      <c r="C94" s="101"/>
      <c r="D94" s="28" t="s">
        <v>91</v>
      </c>
      <c r="E94" s="95"/>
      <c r="F94" s="95"/>
      <c r="G94" s="96"/>
      <c r="J94" s="25">
        <f>G93</f>
        <v>150000</v>
      </c>
    </row>
    <row r="95" spans="2:10">
      <c r="B95" s="98"/>
      <c r="C95" s="101"/>
      <c r="D95" s="28" t="s">
        <v>113</v>
      </c>
      <c r="E95" s="95"/>
      <c r="F95" s="95"/>
      <c r="G95" s="96"/>
    </row>
    <row r="96" spans="2:10">
      <c r="B96" s="98"/>
      <c r="C96" s="101" t="s">
        <v>114</v>
      </c>
      <c r="D96" s="28" t="s">
        <v>90</v>
      </c>
      <c r="E96" s="95" t="s">
        <v>88</v>
      </c>
      <c r="F96" s="95">
        <v>6</v>
      </c>
      <c r="G96" s="96">
        <v>150000</v>
      </c>
    </row>
    <row r="97" spans="2:10" ht="30">
      <c r="B97" s="98"/>
      <c r="C97" s="101"/>
      <c r="D97" s="28" t="s">
        <v>91</v>
      </c>
      <c r="E97" s="95"/>
      <c r="F97" s="95"/>
      <c r="G97" s="96"/>
      <c r="J97" s="25">
        <f>G96</f>
        <v>150000</v>
      </c>
    </row>
    <row r="98" spans="2:10">
      <c r="B98" s="98"/>
      <c r="C98" s="101"/>
      <c r="D98" s="28" t="s">
        <v>115</v>
      </c>
      <c r="E98" s="95"/>
      <c r="F98" s="95"/>
      <c r="G98" s="96"/>
    </row>
    <row r="99" spans="2:10">
      <c r="B99" s="98"/>
      <c r="C99" s="101" t="s">
        <v>116</v>
      </c>
      <c r="D99" s="28" t="s">
        <v>90</v>
      </c>
      <c r="E99" s="95" t="s">
        <v>88</v>
      </c>
      <c r="F99" s="95">
        <v>6</v>
      </c>
      <c r="G99" s="96">
        <v>150000</v>
      </c>
    </row>
    <row r="100" spans="2:10" ht="30">
      <c r="B100" s="98"/>
      <c r="C100" s="101"/>
      <c r="D100" s="28" t="s">
        <v>91</v>
      </c>
      <c r="E100" s="95"/>
      <c r="F100" s="95"/>
      <c r="G100" s="96"/>
      <c r="J100" s="25">
        <f>G99</f>
        <v>150000</v>
      </c>
    </row>
    <row r="101" spans="2:10">
      <c r="B101" s="98"/>
      <c r="C101" s="101"/>
      <c r="D101" s="28" t="s">
        <v>117</v>
      </c>
      <c r="E101" s="95"/>
      <c r="F101" s="95"/>
      <c r="G101" s="96"/>
    </row>
    <row r="102" spans="2:10">
      <c r="B102" s="98"/>
      <c r="C102" s="100" t="s">
        <v>118</v>
      </c>
      <c r="D102" s="28" t="s">
        <v>119</v>
      </c>
      <c r="E102" s="95" t="s">
        <v>88</v>
      </c>
      <c r="F102" s="95">
        <v>6</v>
      </c>
      <c r="G102" s="96">
        <v>600000</v>
      </c>
    </row>
    <row r="103" spans="2:10">
      <c r="B103" s="98"/>
      <c r="C103" s="100"/>
      <c r="D103" s="28" t="s">
        <v>120</v>
      </c>
      <c r="E103" s="95"/>
      <c r="F103" s="95"/>
      <c r="G103" s="96"/>
    </row>
    <row r="104" spans="2:10">
      <c r="B104" s="98"/>
      <c r="C104" s="100"/>
      <c r="D104" s="28" t="s">
        <v>121</v>
      </c>
      <c r="E104" s="95"/>
      <c r="F104" s="95"/>
      <c r="G104" s="96"/>
    </row>
    <row r="105" spans="2:10" ht="30">
      <c r="B105" s="98"/>
      <c r="C105" s="100"/>
      <c r="D105" s="28" t="s">
        <v>122</v>
      </c>
      <c r="E105" s="95"/>
      <c r="F105" s="95"/>
      <c r="G105" s="96"/>
    </row>
    <row r="106" spans="2:10">
      <c r="B106" s="98"/>
      <c r="C106" s="100"/>
      <c r="D106" s="28" t="s">
        <v>123</v>
      </c>
      <c r="E106" s="95"/>
      <c r="F106" s="95"/>
      <c r="G106" s="96"/>
      <c r="H106" s="25">
        <f>G102</f>
        <v>600000</v>
      </c>
    </row>
    <row r="107" spans="2:10">
      <c r="B107" s="98"/>
      <c r="C107" s="100"/>
      <c r="D107" s="28" t="s">
        <v>124</v>
      </c>
      <c r="E107" s="95"/>
      <c r="F107" s="95"/>
      <c r="G107" s="96"/>
    </row>
    <row r="108" spans="2:10">
      <c r="B108" s="98"/>
      <c r="C108" s="100"/>
      <c r="D108" s="28" t="s">
        <v>125</v>
      </c>
      <c r="E108" s="95"/>
      <c r="F108" s="95"/>
      <c r="G108" s="96"/>
    </row>
    <row r="109" spans="2:10">
      <c r="B109" s="98"/>
      <c r="C109" s="100"/>
      <c r="D109" s="28" t="s">
        <v>126</v>
      </c>
      <c r="E109" s="95"/>
      <c r="F109" s="95"/>
      <c r="G109" s="96"/>
    </row>
    <row r="110" spans="2:10">
      <c r="B110" s="98"/>
      <c r="C110" s="100"/>
      <c r="D110" s="28" t="s">
        <v>127</v>
      </c>
      <c r="E110" s="95"/>
      <c r="F110" s="95"/>
      <c r="G110" s="96"/>
    </row>
    <row r="111" spans="2:10">
      <c r="B111" s="98"/>
      <c r="C111" s="100" t="s">
        <v>128</v>
      </c>
      <c r="D111" s="28" t="s">
        <v>129</v>
      </c>
      <c r="E111" s="95" t="s">
        <v>88</v>
      </c>
      <c r="F111" s="95">
        <v>1</v>
      </c>
      <c r="G111" s="96">
        <v>190000</v>
      </c>
    </row>
    <row r="112" spans="2:10">
      <c r="B112" s="98"/>
      <c r="C112" s="100"/>
      <c r="D112" s="28" t="s">
        <v>130</v>
      </c>
      <c r="E112" s="95"/>
      <c r="F112" s="95"/>
      <c r="G112" s="96"/>
    </row>
    <row r="113" spans="2:10" ht="30">
      <c r="B113" s="98"/>
      <c r="C113" s="100"/>
      <c r="D113" s="28" t="s">
        <v>131</v>
      </c>
      <c r="E113" s="95"/>
      <c r="F113" s="95"/>
      <c r="G113" s="96"/>
      <c r="H113" s="25">
        <f>G111</f>
        <v>190000</v>
      </c>
    </row>
    <row r="114" spans="2:10">
      <c r="B114" s="98"/>
      <c r="C114" s="102" t="s">
        <v>132</v>
      </c>
      <c r="D114" s="28" t="s">
        <v>133</v>
      </c>
      <c r="E114" s="95" t="s">
        <v>88</v>
      </c>
      <c r="F114" s="95">
        <v>6</v>
      </c>
      <c r="G114" s="96">
        <v>240000</v>
      </c>
    </row>
    <row r="115" spans="2:10">
      <c r="B115" s="98"/>
      <c r="C115" s="102"/>
      <c r="D115" s="28" t="s">
        <v>134</v>
      </c>
      <c r="E115" s="95"/>
      <c r="F115" s="95"/>
      <c r="G115" s="96"/>
      <c r="I115" s="25">
        <f>G114</f>
        <v>240000</v>
      </c>
    </row>
    <row r="116" spans="2:10">
      <c r="B116" s="98"/>
      <c r="C116" s="102"/>
      <c r="D116" s="28" t="s">
        <v>135</v>
      </c>
      <c r="E116" s="95"/>
      <c r="F116" s="95"/>
      <c r="G116" s="96"/>
    </row>
    <row r="117" spans="2:10">
      <c r="B117" s="98"/>
      <c r="C117" s="102"/>
      <c r="D117" s="28" t="s">
        <v>121</v>
      </c>
      <c r="E117" s="95"/>
      <c r="F117" s="95"/>
      <c r="G117" s="96"/>
    </row>
    <row r="118" spans="2:10" ht="30">
      <c r="B118" s="98"/>
      <c r="C118" s="102"/>
      <c r="D118" s="28" t="s">
        <v>136</v>
      </c>
      <c r="E118" s="95"/>
      <c r="F118" s="95"/>
      <c r="G118" s="96"/>
    </row>
    <row r="119" spans="2:10">
      <c r="B119" s="98"/>
      <c r="C119" s="101" t="s">
        <v>137</v>
      </c>
      <c r="D119" s="28" t="s">
        <v>138</v>
      </c>
      <c r="E119" s="95" t="s">
        <v>88</v>
      </c>
      <c r="F119" s="95">
        <v>18</v>
      </c>
      <c r="G119" s="96">
        <v>360000</v>
      </c>
    </row>
    <row r="120" spans="2:10">
      <c r="B120" s="98"/>
      <c r="C120" s="101"/>
      <c r="D120" s="28" t="s">
        <v>139</v>
      </c>
      <c r="E120" s="95"/>
      <c r="F120" s="95"/>
      <c r="G120" s="96"/>
    </row>
    <row r="121" spans="2:10">
      <c r="B121" s="98"/>
      <c r="C121" s="101"/>
      <c r="D121" s="28" t="s">
        <v>140</v>
      </c>
      <c r="E121" s="95"/>
      <c r="F121" s="95"/>
      <c r="G121" s="96"/>
    </row>
    <row r="122" spans="2:10">
      <c r="B122" s="98"/>
      <c r="C122" s="101"/>
      <c r="D122" s="28" t="s">
        <v>141</v>
      </c>
      <c r="E122" s="95"/>
      <c r="F122" s="95"/>
      <c r="G122" s="96"/>
      <c r="J122" s="25">
        <f>G119</f>
        <v>360000</v>
      </c>
    </row>
    <row r="123" spans="2:10">
      <c r="B123" s="98"/>
      <c r="C123" s="101"/>
      <c r="D123" s="28" t="s">
        <v>142</v>
      </c>
      <c r="E123" s="95"/>
      <c r="F123" s="95"/>
      <c r="G123" s="96"/>
    </row>
    <row r="124" spans="2:10">
      <c r="B124" s="98"/>
      <c r="C124" s="101"/>
      <c r="D124" s="28" t="s">
        <v>143</v>
      </c>
      <c r="E124" s="95"/>
      <c r="F124" s="95"/>
      <c r="G124" s="96"/>
    </row>
    <row r="125" spans="2:10" ht="30">
      <c r="B125" s="98"/>
      <c r="C125" s="100" t="s">
        <v>144</v>
      </c>
      <c r="D125" s="28" t="s">
        <v>145</v>
      </c>
      <c r="E125" s="95" t="s">
        <v>88</v>
      </c>
      <c r="F125" s="95">
        <v>2</v>
      </c>
      <c r="G125" s="96">
        <v>300000</v>
      </c>
    </row>
    <row r="126" spans="2:10">
      <c r="B126" s="98"/>
      <c r="C126" s="100"/>
      <c r="D126" s="28" t="s">
        <v>146</v>
      </c>
      <c r="E126" s="95"/>
      <c r="F126" s="95"/>
      <c r="G126" s="96"/>
    </row>
    <row r="127" spans="2:10">
      <c r="B127" s="98"/>
      <c r="C127" s="100"/>
      <c r="D127" s="28" t="s">
        <v>147</v>
      </c>
      <c r="E127" s="95"/>
      <c r="F127" s="95"/>
      <c r="G127" s="96"/>
      <c r="H127" s="25">
        <f>G125</f>
        <v>300000</v>
      </c>
    </row>
    <row r="128" spans="2:10">
      <c r="B128" s="98"/>
      <c r="C128" s="100"/>
      <c r="D128" s="28" t="s">
        <v>125</v>
      </c>
      <c r="E128" s="95"/>
      <c r="F128" s="95"/>
      <c r="G128" s="96"/>
    </row>
    <row r="129" spans="2:8">
      <c r="B129" s="98"/>
      <c r="C129" s="100"/>
      <c r="D129" s="28" t="s">
        <v>148</v>
      </c>
      <c r="E129" s="95"/>
      <c r="F129" s="95"/>
      <c r="G129" s="96"/>
    </row>
    <row r="130" spans="2:8">
      <c r="B130" s="98"/>
      <c r="C130" s="100" t="s">
        <v>149</v>
      </c>
      <c r="D130" s="28" t="s">
        <v>150</v>
      </c>
      <c r="E130" s="95" t="s">
        <v>88</v>
      </c>
      <c r="F130" s="95">
        <v>2</v>
      </c>
      <c r="G130" s="96">
        <v>900000</v>
      </c>
    </row>
    <row r="131" spans="2:8">
      <c r="B131" s="98"/>
      <c r="C131" s="100"/>
      <c r="D131" s="28" t="s">
        <v>151</v>
      </c>
      <c r="E131" s="95"/>
      <c r="F131" s="95"/>
      <c r="G131" s="96"/>
    </row>
    <row r="132" spans="2:8">
      <c r="B132" s="98"/>
      <c r="C132" s="100"/>
      <c r="D132" s="28" t="s">
        <v>152</v>
      </c>
      <c r="E132" s="95"/>
      <c r="F132" s="95"/>
      <c r="G132" s="96"/>
    </row>
    <row r="133" spans="2:8">
      <c r="B133" s="98"/>
      <c r="C133" s="100"/>
      <c r="D133" s="28" t="s">
        <v>153</v>
      </c>
      <c r="E133" s="95"/>
      <c r="F133" s="95"/>
      <c r="G133" s="96"/>
      <c r="H133" s="25">
        <f>G130</f>
        <v>900000</v>
      </c>
    </row>
    <row r="134" spans="2:8">
      <c r="B134" s="98"/>
      <c r="C134" s="100"/>
      <c r="D134" s="28" t="s">
        <v>154</v>
      </c>
      <c r="E134" s="95"/>
      <c r="F134" s="95"/>
      <c r="G134" s="96"/>
    </row>
    <row r="135" spans="2:8">
      <c r="B135" s="98"/>
      <c r="C135" s="100"/>
      <c r="D135" s="28">
        <v>2500</v>
      </c>
      <c r="E135" s="95"/>
      <c r="F135" s="95"/>
      <c r="G135" s="96"/>
    </row>
    <row r="136" spans="2:8">
      <c r="B136" s="98"/>
      <c r="C136" s="100"/>
      <c r="D136" s="28" t="s">
        <v>155</v>
      </c>
      <c r="E136" s="95"/>
      <c r="F136" s="95"/>
      <c r="G136" s="96"/>
    </row>
    <row r="137" spans="2:8">
      <c r="B137" s="98"/>
      <c r="C137" s="100" t="s">
        <v>156</v>
      </c>
      <c r="D137" s="28" t="s">
        <v>157</v>
      </c>
      <c r="E137" s="95" t="s">
        <v>88</v>
      </c>
      <c r="F137" s="95">
        <v>3</v>
      </c>
      <c r="G137" s="96">
        <v>435000</v>
      </c>
    </row>
    <row r="138" spans="2:8">
      <c r="B138" s="98"/>
      <c r="C138" s="100"/>
      <c r="D138" s="28" t="s">
        <v>158</v>
      </c>
      <c r="E138" s="95"/>
      <c r="F138" s="95"/>
      <c r="G138" s="96"/>
      <c r="H138" s="25">
        <f>G137</f>
        <v>435000</v>
      </c>
    </row>
    <row r="139" spans="2:8" ht="30">
      <c r="B139" s="98"/>
      <c r="C139" s="100" t="s">
        <v>159</v>
      </c>
      <c r="D139" s="28" t="s">
        <v>160</v>
      </c>
      <c r="E139" s="95" t="s">
        <v>88</v>
      </c>
      <c r="F139" s="95">
        <v>2</v>
      </c>
      <c r="G139" s="96">
        <v>360000</v>
      </c>
    </row>
    <row r="140" spans="2:8">
      <c r="B140" s="98"/>
      <c r="C140" s="100"/>
      <c r="D140" s="28" t="s">
        <v>161</v>
      </c>
      <c r="E140" s="95"/>
      <c r="F140" s="95"/>
      <c r="G140" s="96"/>
      <c r="H140" s="25">
        <f>G139</f>
        <v>360000</v>
      </c>
    </row>
    <row r="141" spans="2:8">
      <c r="B141" s="98"/>
      <c r="C141" s="100"/>
      <c r="D141" s="28" t="s">
        <v>162</v>
      </c>
      <c r="E141" s="95"/>
      <c r="F141" s="95"/>
      <c r="G141" s="96"/>
    </row>
    <row r="142" spans="2:8">
      <c r="B142" s="98"/>
      <c r="C142" s="100"/>
      <c r="D142" s="28" t="s">
        <v>35</v>
      </c>
      <c r="E142" s="95"/>
      <c r="F142" s="95"/>
      <c r="G142" s="96"/>
    </row>
    <row r="143" spans="2:8">
      <c r="B143" s="98"/>
      <c r="C143" s="100"/>
      <c r="D143" s="28" t="s">
        <v>163</v>
      </c>
      <c r="E143" s="95"/>
      <c r="F143" s="95"/>
      <c r="G143" s="96"/>
    </row>
    <row r="144" spans="2:8">
      <c r="B144" s="98"/>
      <c r="C144" s="101" t="s">
        <v>164</v>
      </c>
      <c r="D144" s="28" t="s">
        <v>165</v>
      </c>
      <c r="E144" s="95" t="s">
        <v>88</v>
      </c>
      <c r="F144" s="95">
        <v>2</v>
      </c>
      <c r="G144" s="96">
        <v>64000</v>
      </c>
    </row>
    <row r="145" spans="2:10">
      <c r="B145" s="98"/>
      <c r="C145" s="101"/>
      <c r="D145" s="28" t="s">
        <v>166</v>
      </c>
      <c r="E145" s="95"/>
      <c r="F145" s="95"/>
      <c r="G145" s="96"/>
    </row>
    <row r="146" spans="2:10">
      <c r="B146" s="98"/>
      <c r="C146" s="101"/>
      <c r="D146" s="28" t="s">
        <v>167</v>
      </c>
      <c r="E146" s="95"/>
      <c r="F146" s="95"/>
      <c r="G146" s="96"/>
    </row>
    <row r="147" spans="2:10">
      <c r="B147" s="98"/>
      <c r="C147" s="101"/>
      <c r="D147" s="28" t="s">
        <v>168</v>
      </c>
      <c r="E147" s="95"/>
      <c r="F147" s="95"/>
      <c r="G147" s="96"/>
      <c r="I147" s="25">
        <f>G144</f>
        <v>64000</v>
      </c>
    </row>
    <row r="148" spans="2:10">
      <c r="B148" s="98"/>
      <c r="C148" s="101"/>
      <c r="D148" s="28" t="s">
        <v>169</v>
      </c>
      <c r="E148" s="95"/>
      <c r="F148" s="95"/>
      <c r="G148" s="96"/>
    </row>
    <row r="149" spans="2:10">
      <c r="B149" s="98"/>
      <c r="C149" s="101"/>
      <c r="D149" s="28" t="s">
        <v>170</v>
      </c>
      <c r="E149" s="95"/>
      <c r="F149" s="95"/>
      <c r="G149" s="96"/>
    </row>
    <row r="150" spans="2:10">
      <c r="B150" s="98"/>
      <c r="C150" s="101" t="s">
        <v>171</v>
      </c>
      <c r="D150" s="28" t="s">
        <v>172</v>
      </c>
      <c r="E150" s="95" t="s">
        <v>88</v>
      </c>
      <c r="F150" s="95">
        <v>6</v>
      </c>
      <c r="G150" s="96">
        <v>150000</v>
      </c>
      <c r="I150" s="25">
        <f>G150</f>
        <v>150000</v>
      </c>
    </row>
    <row r="151" spans="2:10">
      <c r="B151" s="98"/>
      <c r="C151" s="101"/>
      <c r="D151" s="28" t="s">
        <v>173</v>
      </c>
      <c r="E151" s="95"/>
      <c r="F151" s="95"/>
      <c r="G151" s="96"/>
    </row>
    <row r="152" spans="2:10">
      <c r="B152" s="98"/>
      <c r="C152" s="101" t="s">
        <v>174</v>
      </c>
      <c r="D152" s="28" t="s">
        <v>175</v>
      </c>
      <c r="E152" s="95" t="s">
        <v>88</v>
      </c>
      <c r="F152" s="95">
        <v>3</v>
      </c>
      <c r="G152" s="96">
        <v>135000</v>
      </c>
    </row>
    <row r="153" spans="2:10">
      <c r="B153" s="98"/>
      <c r="C153" s="101"/>
      <c r="D153" s="28" t="s">
        <v>176</v>
      </c>
      <c r="E153" s="95"/>
      <c r="F153" s="95"/>
      <c r="G153" s="96"/>
    </row>
    <row r="154" spans="2:10" ht="30">
      <c r="B154" s="98"/>
      <c r="C154" s="101"/>
      <c r="D154" s="28" t="s">
        <v>177</v>
      </c>
      <c r="E154" s="95"/>
      <c r="F154" s="95"/>
      <c r="G154" s="96"/>
      <c r="J154" s="25">
        <f>G152</f>
        <v>135000</v>
      </c>
    </row>
    <row r="155" spans="2:10" ht="30">
      <c r="B155" s="98"/>
      <c r="C155" s="101"/>
      <c r="D155" s="28" t="s">
        <v>178</v>
      </c>
      <c r="E155" s="95"/>
      <c r="F155" s="95"/>
      <c r="G155" s="96"/>
    </row>
    <row r="156" spans="2:10">
      <c r="B156" s="98"/>
      <c r="C156" s="100" t="s">
        <v>179</v>
      </c>
      <c r="D156" s="28" t="s">
        <v>180</v>
      </c>
      <c r="E156" s="95" t="s">
        <v>88</v>
      </c>
      <c r="F156" s="95">
        <v>2</v>
      </c>
      <c r="G156" s="96">
        <v>620000</v>
      </c>
    </row>
    <row r="157" spans="2:10">
      <c r="B157" s="98"/>
      <c r="C157" s="100"/>
      <c r="D157" s="28" t="s">
        <v>181</v>
      </c>
      <c r="E157" s="95"/>
      <c r="F157" s="95"/>
      <c r="G157" s="96"/>
    </row>
    <row r="158" spans="2:10" ht="30">
      <c r="B158" s="98"/>
      <c r="C158" s="100"/>
      <c r="D158" s="28" t="s">
        <v>182</v>
      </c>
      <c r="E158" s="95"/>
      <c r="F158" s="95"/>
      <c r="G158" s="96"/>
    </row>
    <row r="159" spans="2:10" ht="30">
      <c r="B159" s="98"/>
      <c r="C159" s="100"/>
      <c r="D159" s="28" t="s">
        <v>183</v>
      </c>
      <c r="E159" s="95"/>
      <c r="F159" s="95"/>
      <c r="G159" s="96"/>
      <c r="H159" s="25">
        <f>G156</f>
        <v>620000</v>
      </c>
    </row>
    <row r="160" spans="2:10">
      <c r="B160" s="98"/>
      <c r="C160" s="100"/>
      <c r="D160" s="28" t="s">
        <v>123</v>
      </c>
      <c r="E160" s="95"/>
      <c r="F160" s="95"/>
      <c r="G160" s="96"/>
    </row>
    <row r="161" spans="2:8">
      <c r="B161" s="98"/>
      <c r="C161" s="100"/>
      <c r="D161" s="28" t="s">
        <v>184</v>
      </c>
      <c r="E161" s="95"/>
      <c r="F161" s="95"/>
      <c r="G161" s="96"/>
    </row>
    <row r="162" spans="2:8">
      <c r="B162" s="98"/>
      <c r="C162" s="100"/>
      <c r="D162" s="28" t="s">
        <v>35</v>
      </c>
      <c r="E162" s="95"/>
      <c r="F162" s="95"/>
      <c r="G162" s="96"/>
    </row>
    <row r="163" spans="2:8" ht="30">
      <c r="B163" s="98"/>
      <c r="C163" s="100"/>
      <c r="D163" s="28" t="s">
        <v>185</v>
      </c>
      <c r="E163" s="95"/>
      <c r="F163" s="95"/>
      <c r="G163" s="96"/>
    </row>
    <row r="164" spans="2:8">
      <c r="B164" s="98"/>
      <c r="C164" s="100" t="s">
        <v>186</v>
      </c>
      <c r="D164" s="28" t="s">
        <v>180</v>
      </c>
      <c r="E164" s="95" t="s">
        <v>50</v>
      </c>
      <c r="F164" s="95">
        <v>1</v>
      </c>
      <c r="G164" s="96">
        <v>230000</v>
      </c>
    </row>
    <row r="165" spans="2:8">
      <c r="B165" s="98"/>
      <c r="C165" s="100"/>
      <c r="D165" s="28" t="s">
        <v>181</v>
      </c>
      <c r="E165" s="95"/>
      <c r="F165" s="95"/>
      <c r="G165" s="96"/>
    </row>
    <row r="166" spans="2:8" ht="30">
      <c r="B166" s="98"/>
      <c r="C166" s="100"/>
      <c r="D166" s="28" t="s">
        <v>187</v>
      </c>
      <c r="E166" s="95"/>
      <c r="F166" s="95"/>
      <c r="G166" s="96"/>
    </row>
    <row r="167" spans="2:8" ht="30">
      <c r="B167" s="98"/>
      <c r="C167" s="100"/>
      <c r="D167" s="28" t="s">
        <v>188</v>
      </c>
      <c r="E167" s="95"/>
      <c r="F167" s="95"/>
      <c r="G167" s="96"/>
      <c r="H167" s="25">
        <f>G164</f>
        <v>230000</v>
      </c>
    </row>
    <row r="168" spans="2:8">
      <c r="B168" s="98"/>
      <c r="C168" s="100"/>
      <c r="D168" s="28" t="s">
        <v>189</v>
      </c>
      <c r="E168" s="95"/>
      <c r="F168" s="95"/>
      <c r="G168" s="96"/>
    </row>
    <row r="169" spans="2:8">
      <c r="B169" s="98"/>
      <c r="C169" s="100"/>
      <c r="D169" s="28" t="s">
        <v>190</v>
      </c>
      <c r="E169" s="95"/>
      <c r="F169" s="95"/>
      <c r="G169" s="96"/>
    </row>
    <row r="170" spans="2:8">
      <c r="B170" s="98"/>
      <c r="C170" s="100"/>
      <c r="D170" s="28" t="s">
        <v>35</v>
      </c>
      <c r="E170" s="95"/>
      <c r="F170" s="95"/>
      <c r="G170" s="96"/>
    </row>
    <row r="171" spans="2:8" ht="30">
      <c r="B171" s="98"/>
      <c r="C171" s="100"/>
      <c r="D171" s="28" t="s">
        <v>185</v>
      </c>
      <c r="E171" s="95"/>
      <c r="F171" s="95"/>
      <c r="G171" s="96"/>
    </row>
    <row r="172" spans="2:8">
      <c r="B172" s="98"/>
      <c r="C172" s="100" t="s">
        <v>191</v>
      </c>
      <c r="D172" s="28" t="s">
        <v>192</v>
      </c>
      <c r="E172" s="95" t="s">
        <v>88</v>
      </c>
      <c r="F172" s="95">
        <v>1</v>
      </c>
      <c r="G172" s="96">
        <v>340000</v>
      </c>
    </row>
    <row r="173" spans="2:8">
      <c r="B173" s="98"/>
      <c r="C173" s="100"/>
      <c r="D173" s="28" t="s">
        <v>193</v>
      </c>
      <c r="E173" s="95"/>
      <c r="F173" s="95"/>
      <c r="G173" s="96"/>
    </row>
    <row r="174" spans="2:8" ht="30">
      <c r="B174" s="98"/>
      <c r="C174" s="100"/>
      <c r="D174" s="28" t="s">
        <v>194</v>
      </c>
      <c r="E174" s="95"/>
      <c r="F174" s="95"/>
      <c r="G174" s="96"/>
    </row>
    <row r="175" spans="2:8" ht="30">
      <c r="B175" s="98"/>
      <c r="C175" s="100"/>
      <c r="D175" s="28" t="s">
        <v>195</v>
      </c>
      <c r="E175" s="95"/>
      <c r="F175" s="95"/>
      <c r="G175" s="96"/>
    </row>
    <row r="176" spans="2:8">
      <c r="B176" s="98"/>
      <c r="C176" s="100"/>
      <c r="D176" s="28" t="s">
        <v>196</v>
      </c>
      <c r="E176" s="95"/>
      <c r="F176" s="95"/>
      <c r="G176" s="96"/>
      <c r="H176" s="25">
        <f>G172</f>
        <v>340000</v>
      </c>
    </row>
    <row r="177" spans="2:8" ht="30">
      <c r="B177" s="98"/>
      <c r="C177" s="100"/>
      <c r="D177" s="28" t="s">
        <v>197</v>
      </c>
      <c r="E177" s="95"/>
      <c r="F177" s="95"/>
      <c r="G177" s="96"/>
    </row>
    <row r="178" spans="2:8">
      <c r="B178" s="98"/>
      <c r="C178" s="100"/>
      <c r="D178" s="28" t="s">
        <v>198</v>
      </c>
      <c r="E178" s="95"/>
      <c r="F178" s="95"/>
      <c r="G178" s="96"/>
    </row>
    <row r="179" spans="2:8">
      <c r="B179" s="98"/>
      <c r="C179" s="100"/>
      <c r="D179" s="28" t="s">
        <v>35</v>
      </c>
      <c r="E179" s="95"/>
      <c r="F179" s="95"/>
      <c r="G179" s="96"/>
    </row>
    <row r="180" spans="2:8">
      <c r="B180" s="98"/>
      <c r="C180" s="100"/>
      <c r="D180" s="28" t="s">
        <v>199</v>
      </c>
      <c r="E180" s="95"/>
      <c r="F180" s="95"/>
      <c r="G180" s="96"/>
    </row>
    <row r="181" spans="2:8">
      <c r="B181" s="98"/>
      <c r="C181" s="100"/>
      <c r="D181" s="34">
        <v>41699</v>
      </c>
      <c r="E181" s="95"/>
      <c r="F181" s="95"/>
      <c r="G181" s="96"/>
    </row>
    <row r="182" spans="2:8">
      <c r="B182" s="98"/>
      <c r="C182" s="100" t="s">
        <v>200</v>
      </c>
      <c r="D182" s="28" t="s">
        <v>192</v>
      </c>
      <c r="E182" s="95" t="s">
        <v>88</v>
      </c>
      <c r="F182" s="95">
        <v>1</v>
      </c>
      <c r="G182" s="96">
        <v>760000</v>
      </c>
    </row>
    <row r="183" spans="2:8">
      <c r="B183" s="98"/>
      <c r="C183" s="100"/>
      <c r="D183" s="28" t="s">
        <v>193</v>
      </c>
      <c r="E183" s="95"/>
      <c r="F183" s="95"/>
      <c r="G183" s="96"/>
    </row>
    <row r="184" spans="2:8">
      <c r="B184" s="98"/>
      <c r="C184" s="100"/>
      <c r="D184" s="28" t="s">
        <v>201</v>
      </c>
      <c r="E184" s="95"/>
      <c r="F184" s="95"/>
      <c r="G184" s="96"/>
    </row>
    <row r="185" spans="2:8" ht="30">
      <c r="B185" s="98"/>
      <c r="C185" s="100"/>
      <c r="D185" s="28" t="s">
        <v>202</v>
      </c>
      <c r="E185" s="95"/>
      <c r="F185" s="95"/>
      <c r="G185" s="96"/>
    </row>
    <row r="186" spans="2:8">
      <c r="B186" s="98"/>
      <c r="C186" s="100"/>
      <c r="D186" s="28" t="s">
        <v>203</v>
      </c>
      <c r="E186" s="95"/>
      <c r="F186" s="95"/>
      <c r="G186" s="96"/>
    </row>
    <row r="187" spans="2:8" ht="30">
      <c r="B187" s="98"/>
      <c r="C187" s="100"/>
      <c r="D187" s="28" t="s">
        <v>204</v>
      </c>
      <c r="E187" s="95"/>
      <c r="F187" s="95"/>
      <c r="G187" s="96"/>
    </row>
    <row r="188" spans="2:8">
      <c r="B188" s="98"/>
      <c r="C188" s="100"/>
      <c r="D188" s="28" t="s">
        <v>205</v>
      </c>
      <c r="E188" s="95"/>
      <c r="F188" s="95"/>
      <c r="G188" s="96"/>
    </row>
    <row r="189" spans="2:8">
      <c r="B189" s="98"/>
      <c r="C189" s="100"/>
      <c r="D189" s="28" t="s">
        <v>206</v>
      </c>
      <c r="E189" s="95"/>
      <c r="F189" s="95"/>
      <c r="G189" s="96"/>
    </row>
    <row r="190" spans="2:8">
      <c r="B190" s="98"/>
      <c r="C190" s="100"/>
      <c r="D190" s="28" t="s">
        <v>207</v>
      </c>
      <c r="E190" s="95"/>
      <c r="F190" s="95"/>
      <c r="G190" s="96"/>
    </row>
    <row r="191" spans="2:8" ht="30">
      <c r="B191" s="98"/>
      <c r="C191" s="100"/>
      <c r="D191" s="28" t="s">
        <v>208</v>
      </c>
      <c r="E191" s="95"/>
      <c r="F191" s="95"/>
      <c r="G191" s="96"/>
      <c r="H191" s="25">
        <f>G182</f>
        <v>760000</v>
      </c>
    </row>
    <row r="192" spans="2:8">
      <c r="B192" s="98"/>
      <c r="C192" s="100"/>
      <c r="D192" s="28" t="s">
        <v>209</v>
      </c>
      <c r="E192" s="95"/>
      <c r="F192" s="95"/>
      <c r="G192" s="96"/>
    </row>
    <row r="193" spans="2:9">
      <c r="B193" s="98"/>
      <c r="C193" s="100"/>
      <c r="D193" s="28" t="s">
        <v>35</v>
      </c>
      <c r="E193" s="95"/>
      <c r="F193" s="95"/>
      <c r="G193" s="96"/>
    </row>
    <row r="194" spans="2:9">
      <c r="B194" s="98"/>
      <c r="C194" s="100"/>
      <c r="D194" s="28" t="s">
        <v>199</v>
      </c>
      <c r="E194" s="95"/>
      <c r="F194" s="95"/>
      <c r="G194" s="96"/>
    </row>
    <row r="195" spans="2:9">
      <c r="B195" s="98"/>
      <c r="C195" s="100"/>
      <c r="D195" s="29">
        <v>45300</v>
      </c>
      <c r="E195" s="95"/>
      <c r="F195" s="95"/>
      <c r="G195" s="96"/>
    </row>
    <row r="196" spans="2:9">
      <c r="B196" s="98"/>
      <c r="C196" s="100"/>
      <c r="D196" s="28" t="s">
        <v>210</v>
      </c>
      <c r="E196" s="95"/>
      <c r="F196" s="95"/>
      <c r="G196" s="96"/>
    </row>
    <row r="197" spans="2:9">
      <c r="B197" s="98"/>
      <c r="C197" s="100"/>
      <c r="D197" s="28" t="s">
        <v>211</v>
      </c>
      <c r="E197" s="95"/>
      <c r="F197" s="95"/>
      <c r="G197" s="96"/>
    </row>
    <row r="198" spans="2:9">
      <c r="B198" s="98"/>
      <c r="C198" s="100"/>
      <c r="D198" s="28" t="s">
        <v>212</v>
      </c>
      <c r="E198" s="95"/>
      <c r="F198" s="95"/>
      <c r="G198" s="96"/>
    </row>
    <row r="199" spans="2:9">
      <c r="B199" s="98"/>
      <c r="C199" s="100"/>
      <c r="D199" s="28" t="s">
        <v>213</v>
      </c>
      <c r="E199" s="95"/>
      <c r="F199" s="95"/>
      <c r="G199" s="96"/>
    </row>
    <row r="200" spans="2:9" ht="45">
      <c r="B200" s="98"/>
      <c r="C200" s="101" t="s">
        <v>214</v>
      </c>
      <c r="D200" s="28" t="s">
        <v>215</v>
      </c>
      <c r="E200" s="95" t="s">
        <v>88</v>
      </c>
      <c r="F200" s="95">
        <v>12</v>
      </c>
      <c r="G200" s="96">
        <v>300000</v>
      </c>
    </row>
    <row r="201" spans="2:9">
      <c r="B201" s="98"/>
      <c r="C201" s="101"/>
      <c r="D201" s="28">
        <v>260</v>
      </c>
      <c r="E201" s="95"/>
      <c r="F201" s="95"/>
      <c r="G201" s="96"/>
    </row>
    <row r="202" spans="2:9">
      <c r="B202" s="98"/>
      <c r="C202" s="101"/>
      <c r="D202" s="28" t="s">
        <v>216</v>
      </c>
      <c r="E202" s="95"/>
      <c r="F202" s="95"/>
      <c r="G202" s="96"/>
    </row>
    <row r="203" spans="2:9">
      <c r="B203" s="98"/>
      <c r="C203" s="101"/>
      <c r="D203" s="28" t="s">
        <v>217</v>
      </c>
      <c r="E203" s="95"/>
      <c r="F203" s="95"/>
      <c r="G203" s="96"/>
    </row>
    <row r="204" spans="2:9">
      <c r="B204" s="98"/>
      <c r="C204" s="101"/>
      <c r="D204" s="28" t="s">
        <v>218</v>
      </c>
      <c r="E204" s="95"/>
      <c r="F204" s="95"/>
      <c r="G204" s="96"/>
      <c r="I204" s="25">
        <f>G200</f>
        <v>300000</v>
      </c>
    </row>
    <row r="205" spans="2:9">
      <c r="B205" s="98"/>
      <c r="C205" s="101"/>
      <c r="D205" s="28" t="s">
        <v>35</v>
      </c>
      <c r="E205" s="95"/>
      <c r="F205" s="95"/>
      <c r="G205" s="96"/>
    </row>
    <row r="206" spans="2:9">
      <c r="B206" s="98"/>
      <c r="C206" s="101"/>
      <c r="D206" s="28" t="s">
        <v>219</v>
      </c>
      <c r="E206" s="95"/>
      <c r="F206" s="95"/>
      <c r="G206" s="96"/>
    </row>
    <row r="207" spans="2:9">
      <c r="B207" s="98"/>
      <c r="C207" s="101"/>
      <c r="D207" s="28" t="s">
        <v>220</v>
      </c>
      <c r="E207" s="95"/>
      <c r="F207" s="95"/>
      <c r="G207" s="96"/>
    </row>
    <row r="208" spans="2:9" ht="30">
      <c r="B208" s="98"/>
      <c r="C208" s="101"/>
      <c r="D208" s="28" t="s">
        <v>221</v>
      </c>
      <c r="E208" s="95"/>
      <c r="F208" s="95"/>
      <c r="G208" s="96"/>
    </row>
    <row r="209" spans="2:8" ht="30">
      <c r="B209" s="98"/>
      <c r="C209" s="100" t="s">
        <v>222</v>
      </c>
      <c r="D209" s="28" t="s">
        <v>223</v>
      </c>
      <c r="E209" s="95" t="s">
        <v>30</v>
      </c>
      <c r="F209" s="95">
        <v>12</v>
      </c>
      <c r="G209" s="96">
        <v>540000</v>
      </c>
    </row>
    <row r="210" spans="2:8" ht="30">
      <c r="B210" s="98"/>
      <c r="C210" s="100"/>
      <c r="D210" s="28" t="s">
        <v>224</v>
      </c>
      <c r="E210" s="95"/>
      <c r="F210" s="95"/>
      <c r="G210" s="96"/>
      <c r="H210" s="25">
        <f>G209</f>
        <v>540000</v>
      </c>
    </row>
    <row r="211" spans="2:8">
      <c r="B211" s="98"/>
      <c r="C211" s="100"/>
      <c r="D211" s="28" t="s">
        <v>225</v>
      </c>
      <c r="E211" s="95"/>
      <c r="F211" s="95"/>
      <c r="G211" s="96"/>
    </row>
    <row r="212" spans="2:8">
      <c r="B212" s="98"/>
      <c r="C212" s="100"/>
      <c r="D212" s="28" t="s">
        <v>226</v>
      </c>
      <c r="E212" s="95"/>
      <c r="F212" s="95"/>
      <c r="G212" s="96"/>
    </row>
    <row r="213" spans="2:8">
      <c r="B213" s="98"/>
      <c r="C213" s="100"/>
      <c r="D213" s="28" t="s">
        <v>227</v>
      </c>
      <c r="E213" s="95"/>
      <c r="F213" s="95"/>
      <c r="G213" s="96"/>
    </row>
    <row r="214" spans="2:8" ht="30">
      <c r="B214" s="98"/>
      <c r="C214" s="100" t="s">
        <v>228</v>
      </c>
      <c r="D214" s="28" t="s">
        <v>229</v>
      </c>
      <c r="E214" s="95" t="s">
        <v>30</v>
      </c>
      <c r="F214" s="95">
        <v>6</v>
      </c>
      <c r="G214" s="96">
        <v>450000</v>
      </c>
    </row>
    <row r="215" spans="2:8" ht="30">
      <c r="B215" s="98"/>
      <c r="C215" s="100"/>
      <c r="D215" s="28" t="s">
        <v>230</v>
      </c>
      <c r="E215" s="95"/>
      <c r="F215" s="95"/>
      <c r="G215" s="96"/>
    </row>
    <row r="216" spans="2:8" ht="45">
      <c r="B216" s="98"/>
      <c r="C216" s="100"/>
      <c r="D216" s="28" t="s">
        <v>231</v>
      </c>
      <c r="E216" s="95"/>
      <c r="F216" s="95"/>
      <c r="G216" s="96"/>
      <c r="H216" s="25">
        <f>G214</f>
        <v>450000</v>
      </c>
    </row>
    <row r="217" spans="2:8" ht="60">
      <c r="B217" s="98"/>
      <c r="C217" s="100"/>
      <c r="D217" s="28" t="s">
        <v>232</v>
      </c>
      <c r="E217" s="95"/>
      <c r="F217" s="95"/>
      <c r="G217" s="96"/>
    </row>
    <row r="218" spans="2:8">
      <c r="B218" s="98"/>
      <c r="C218" s="100" t="s">
        <v>233</v>
      </c>
      <c r="D218" s="28" t="s">
        <v>234</v>
      </c>
      <c r="E218" s="95" t="s">
        <v>88</v>
      </c>
      <c r="F218" s="95">
        <v>1</v>
      </c>
      <c r="G218" s="96">
        <v>320000</v>
      </c>
    </row>
    <row r="219" spans="2:8">
      <c r="B219" s="98"/>
      <c r="C219" s="100"/>
      <c r="D219" s="28" t="s">
        <v>235</v>
      </c>
      <c r="E219" s="95"/>
      <c r="F219" s="95"/>
      <c r="G219" s="96"/>
    </row>
    <row r="220" spans="2:8" ht="30">
      <c r="B220" s="98"/>
      <c r="C220" s="100"/>
      <c r="D220" s="28" t="s">
        <v>236</v>
      </c>
      <c r="E220" s="95"/>
      <c r="F220" s="95"/>
      <c r="G220" s="96"/>
    </row>
    <row r="221" spans="2:8" ht="30">
      <c r="B221" s="98"/>
      <c r="C221" s="100"/>
      <c r="D221" s="28" t="s">
        <v>237</v>
      </c>
      <c r="E221" s="95"/>
      <c r="F221" s="95"/>
      <c r="G221" s="96"/>
      <c r="H221" s="25">
        <f>G218</f>
        <v>320000</v>
      </c>
    </row>
    <row r="222" spans="2:8">
      <c r="B222" s="98"/>
      <c r="C222" s="100"/>
      <c r="D222" s="28" t="s">
        <v>238</v>
      </c>
      <c r="E222" s="95"/>
      <c r="F222" s="95"/>
      <c r="G222" s="96"/>
    </row>
    <row r="223" spans="2:8" ht="30">
      <c r="B223" s="98"/>
      <c r="C223" s="100"/>
      <c r="D223" s="28" t="s">
        <v>239</v>
      </c>
      <c r="E223" s="95"/>
      <c r="F223" s="95"/>
      <c r="G223" s="96"/>
    </row>
    <row r="224" spans="2:8">
      <c r="B224" s="98"/>
      <c r="C224" s="100"/>
      <c r="D224" s="28" t="s">
        <v>240</v>
      </c>
      <c r="E224" s="95"/>
      <c r="F224" s="95"/>
      <c r="G224" s="96"/>
    </row>
    <row r="225" spans="2:9">
      <c r="B225" s="98"/>
      <c r="C225" s="100"/>
      <c r="D225" s="28" t="s">
        <v>241</v>
      </c>
      <c r="E225" s="95"/>
      <c r="F225" s="95"/>
      <c r="G225" s="96"/>
    </row>
    <row r="226" spans="2:9">
      <c r="B226" s="98"/>
      <c r="C226" s="100" t="s">
        <v>242</v>
      </c>
      <c r="D226" s="28" t="s">
        <v>243</v>
      </c>
      <c r="E226" s="95" t="s">
        <v>88</v>
      </c>
      <c r="F226" s="95">
        <v>1</v>
      </c>
      <c r="G226" s="96">
        <v>430000</v>
      </c>
    </row>
    <row r="227" spans="2:9" ht="30">
      <c r="B227" s="98"/>
      <c r="C227" s="100"/>
      <c r="D227" s="28" t="s">
        <v>244</v>
      </c>
      <c r="E227" s="95"/>
      <c r="F227" s="95"/>
      <c r="G227" s="96"/>
    </row>
    <row r="228" spans="2:9" ht="30">
      <c r="B228" s="98"/>
      <c r="C228" s="100"/>
      <c r="D228" s="28" t="s">
        <v>245</v>
      </c>
      <c r="E228" s="95"/>
      <c r="F228" s="95"/>
      <c r="G228" s="96"/>
      <c r="H228" s="25">
        <f>G226</f>
        <v>430000</v>
      </c>
    </row>
    <row r="229" spans="2:9">
      <c r="B229" s="98"/>
      <c r="C229" s="100"/>
      <c r="D229" s="28" t="s">
        <v>246</v>
      </c>
      <c r="E229" s="95"/>
      <c r="F229" s="95"/>
      <c r="G229" s="96"/>
    </row>
    <row r="230" spans="2:9">
      <c r="B230" s="98"/>
      <c r="C230" s="100"/>
      <c r="D230" s="28" t="s">
        <v>247</v>
      </c>
      <c r="E230" s="95"/>
      <c r="F230" s="95"/>
      <c r="G230" s="96"/>
    </row>
    <row r="231" spans="2:9">
      <c r="B231" s="98"/>
      <c r="C231" s="100"/>
      <c r="D231" s="28" t="s">
        <v>248</v>
      </c>
      <c r="E231" s="95"/>
      <c r="F231" s="95"/>
      <c r="G231" s="96"/>
    </row>
    <row r="232" spans="2:9">
      <c r="B232" s="98"/>
      <c r="C232" s="100"/>
      <c r="D232" s="28" t="s">
        <v>249</v>
      </c>
      <c r="E232" s="95"/>
      <c r="F232" s="95"/>
      <c r="G232" s="96"/>
    </row>
    <row r="233" spans="2:9">
      <c r="B233" s="98"/>
      <c r="C233" s="100"/>
      <c r="D233" s="28" t="s">
        <v>250</v>
      </c>
      <c r="E233" s="95"/>
      <c r="F233" s="95"/>
      <c r="G233" s="96"/>
    </row>
    <row r="234" spans="2:9">
      <c r="B234" s="98"/>
      <c r="C234" s="100"/>
      <c r="D234" s="28" t="s">
        <v>251</v>
      </c>
      <c r="E234" s="95"/>
      <c r="F234" s="95"/>
      <c r="G234" s="96"/>
    </row>
    <row r="235" spans="2:9" ht="30">
      <c r="B235" s="98"/>
      <c r="C235" s="101" t="s">
        <v>252</v>
      </c>
      <c r="D235" s="28" t="s">
        <v>253</v>
      </c>
      <c r="E235" s="95" t="s">
        <v>264</v>
      </c>
      <c r="F235" s="95">
        <v>6</v>
      </c>
      <c r="G235" s="96">
        <v>42000</v>
      </c>
    </row>
    <row r="236" spans="2:9">
      <c r="B236" s="98"/>
      <c r="C236" s="101"/>
      <c r="D236" s="28" t="s">
        <v>254</v>
      </c>
      <c r="E236" s="95"/>
      <c r="F236" s="95"/>
      <c r="G236" s="96"/>
    </row>
    <row r="237" spans="2:9">
      <c r="B237" s="98"/>
      <c r="C237" s="101"/>
      <c r="D237" s="28" t="s">
        <v>255</v>
      </c>
      <c r="E237" s="95"/>
      <c r="F237" s="95"/>
      <c r="G237" s="96"/>
    </row>
    <row r="238" spans="2:9">
      <c r="B238" s="98"/>
      <c r="C238" s="101"/>
      <c r="D238" s="28" t="s">
        <v>256</v>
      </c>
      <c r="E238" s="95"/>
      <c r="F238" s="95"/>
      <c r="G238" s="96"/>
    </row>
    <row r="239" spans="2:9">
      <c r="B239" s="98"/>
      <c r="C239" s="101"/>
      <c r="D239" s="28" t="s">
        <v>257</v>
      </c>
      <c r="E239" s="95"/>
      <c r="F239" s="95"/>
      <c r="G239" s="96"/>
      <c r="I239" s="25">
        <f>G235</f>
        <v>42000</v>
      </c>
    </row>
    <row r="240" spans="2:9">
      <c r="B240" s="98"/>
      <c r="C240" s="101"/>
      <c r="D240" s="28" t="s">
        <v>258</v>
      </c>
      <c r="E240" s="95"/>
      <c r="F240" s="95"/>
      <c r="G240" s="96"/>
    </row>
    <row r="241" spans="2:10">
      <c r="B241" s="98"/>
      <c r="C241" s="101"/>
      <c r="D241" s="28" t="s">
        <v>259</v>
      </c>
      <c r="E241" s="95"/>
      <c r="F241" s="95"/>
      <c r="G241" s="96"/>
    </row>
    <row r="242" spans="2:10">
      <c r="B242" s="98"/>
      <c r="C242" s="101"/>
      <c r="D242" s="28" t="s">
        <v>260</v>
      </c>
      <c r="E242" s="95"/>
      <c r="F242" s="95"/>
      <c r="G242" s="96"/>
    </row>
    <row r="243" spans="2:10">
      <c r="B243" s="98"/>
      <c r="C243" s="101"/>
      <c r="D243" s="28" t="s">
        <v>261</v>
      </c>
      <c r="E243" s="95"/>
      <c r="F243" s="95"/>
      <c r="G243" s="96"/>
    </row>
    <row r="244" spans="2:10">
      <c r="B244" s="98"/>
      <c r="C244" s="101"/>
      <c r="D244" s="28" t="s">
        <v>262</v>
      </c>
      <c r="E244" s="95"/>
      <c r="F244" s="95"/>
      <c r="G244" s="96"/>
    </row>
    <row r="245" spans="2:10">
      <c r="B245" s="98"/>
      <c r="C245" s="101"/>
      <c r="D245" s="28" t="s">
        <v>263</v>
      </c>
      <c r="E245" s="95"/>
      <c r="F245" s="95"/>
      <c r="G245" s="96"/>
    </row>
    <row r="246" spans="2:10" ht="30">
      <c r="B246" s="98"/>
      <c r="C246" s="101" t="s">
        <v>265</v>
      </c>
      <c r="D246" s="28" t="s">
        <v>266</v>
      </c>
      <c r="E246" s="26" t="s">
        <v>268</v>
      </c>
      <c r="F246" s="95">
        <v>6</v>
      </c>
      <c r="G246" s="96">
        <v>210000</v>
      </c>
      <c r="J246" s="25">
        <f>G246</f>
        <v>210000</v>
      </c>
    </row>
    <row r="247" spans="2:10">
      <c r="B247" s="98"/>
      <c r="C247" s="101"/>
      <c r="D247" s="28" t="s">
        <v>267</v>
      </c>
      <c r="E247" s="26" t="s">
        <v>269</v>
      </c>
      <c r="F247" s="95"/>
      <c r="G247" s="96"/>
    </row>
    <row r="248" spans="2:10">
      <c r="B248" s="98"/>
      <c r="C248" s="100" t="s">
        <v>270</v>
      </c>
      <c r="D248" s="28" t="s">
        <v>271</v>
      </c>
      <c r="E248" s="98"/>
      <c r="F248" s="95">
        <v>6</v>
      </c>
      <c r="G248" s="96">
        <v>318000</v>
      </c>
    </row>
    <row r="249" spans="2:10">
      <c r="B249" s="98"/>
      <c r="C249" s="100"/>
      <c r="D249" s="28" t="s">
        <v>272</v>
      </c>
      <c r="E249" s="98"/>
      <c r="F249" s="95"/>
      <c r="G249" s="96"/>
    </row>
    <row r="250" spans="2:10">
      <c r="B250" s="98"/>
      <c r="C250" s="100"/>
      <c r="D250" s="28" t="s">
        <v>273</v>
      </c>
      <c r="E250" s="98"/>
      <c r="F250" s="95"/>
      <c r="G250" s="96"/>
    </row>
    <row r="251" spans="2:10" ht="30">
      <c r="B251" s="98"/>
      <c r="C251" s="100"/>
      <c r="D251" s="28" t="s">
        <v>274</v>
      </c>
      <c r="E251" s="98"/>
      <c r="F251" s="95"/>
      <c r="G251" s="96"/>
    </row>
    <row r="252" spans="2:10">
      <c r="B252" s="98"/>
      <c r="C252" s="100"/>
      <c r="D252" s="28" t="s">
        <v>275</v>
      </c>
      <c r="E252" s="98"/>
      <c r="F252" s="95"/>
      <c r="G252" s="96"/>
    </row>
    <row r="253" spans="2:10">
      <c r="B253" s="98"/>
      <c r="C253" s="100"/>
      <c r="D253" s="28" t="s">
        <v>276</v>
      </c>
      <c r="E253" s="98"/>
      <c r="F253" s="95"/>
      <c r="G253" s="96"/>
    </row>
    <row r="254" spans="2:10">
      <c r="B254" s="98"/>
      <c r="C254" s="100"/>
      <c r="D254" s="28" t="s">
        <v>277</v>
      </c>
      <c r="E254" s="98"/>
      <c r="F254" s="95"/>
      <c r="G254" s="96"/>
    </row>
    <row r="255" spans="2:10">
      <c r="B255" s="98"/>
      <c r="C255" s="100"/>
      <c r="D255" s="28" t="s">
        <v>278</v>
      </c>
      <c r="E255" s="98"/>
      <c r="F255" s="95"/>
      <c r="G255" s="96"/>
      <c r="H255" s="25">
        <f>G248</f>
        <v>318000</v>
      </c>
    </row>
    <row r="256" spans="2:10">
      <c r="B256" s="98"/>
      <c r="C256" s="100"/>
      <c r="D256" s="28" t="s">
        <v>279</v>
      </c>
      <c r="E256" s="98"/>
      <c r="F256" s="95"/>
      <c r="G256" s="96"/>
    </row>
    <row r="257" spans="2:8">
      <c r="B257" s="98"/>
      <c r="C257" s="100"/>
      <c r="D257" s="28" t="s">
        <v>280</v>
      </c>
      <c r="E257" s="98"/>
      <c r="F257" s="95"/>
      <c r="G257" s="96"/>
    </row>
    <row r="258" spans="2:8">
      <c r="B258" s="98"/>
      <c r="C258" s="100"/>
      <c r="D258" s="28" t="s">
        <v>281</v>
      </c>
      <c r="E258" s="98"/>
      <c r="F258" s="95"/>
      <c r="G258" s="96"/>
    </row>
    <row r="259" spans="2:8">
      <c r="B259" s="98"/>
      <c r="C259" s="100"/>
      <c r="D259" s="28" t="s">
        <v>282</v>
      </c>
      <c r="E259" s="98"/>
      <c r="F259" s="95"/>
      <c r="G259" s="96"/>
    </row>
    <row r="260" spans="2:8">
      <c r="B260" s="98"/>
      <c r="C260" s="100"/>
      <c r="D260" s="28" t="s">
        <v>283</v>
      </c>
      <c r="E260" s="98"/>
      <c r="F260" s="95"/>
      <c r="G260" s="96"/>
    </row>
    <row r="261" spans="2:8">
      <c r="B261" s="98"/>
      <c r="C261" s="100"/>
      <c r="D261" s="28" t="s">
        <v>284</v>
      </c>
      <c r="E261" s="98"/>
      <c r="F261" s="95"/>
      <c r="G261" s="96"/>
    </row>
    <row r="262" spans="2:8">
      <c r="B262" s="98"/>
      <c r="C262" s="100"/>
      <c r="D262" s="28" t="s">
        <v>285</v>
      </c>
      <c r="E262" s="98"/>
      <c r="F262" s="95"/>
      <c r="G262" s="96"/>
    </row>
    <row r="263" spans="2:8">
      <c r="B263" s="98"/>
      <c r="C263" s="100"/>
      <c r="D263" s="28" t="s">
        <v>286</v>
      </c>
      <c r="E263" s="98"/>
      <c r="F263" s="95"/>
      <c r="G263" s="96"/>
    </row>
    <row r="264" spans="2:8">
      <c r="B264" s="98"/>
      <c r="C264" s="100" t="s">
        <v>287</v>
      </c>
      <c r="D264" s="28" t="s">
        <v>288</v>
      </c>
      <c r="E264" s="95" t="s">
        <v>88</v>
      </c>
      <c r="F264" s="95">
        <v>2</v>
      </c>
      <c r="G264" s="96">
        <v>92000</v>
      </c>
    </row>
    <row r="265" spans="2:8">
      <c r="B265" s="98"/>
      <c r="C265" s="100"/>
      <c r="D265" s="28" t="s">
        <v>289</v>
      </c>
      <c r="E265" s="95"/>
      <c r="F265" s="95"/>
      <c r="G265" s="96"/>
      <c r="H265" s="25">
        <f>G264</f>
        <v>92000</v>
      </c>
    </row>
    <row r="266" spans="2:8">
      <c r="B266" s="98"/>
      <c r="C266" s="100"/>
      <c r="D266" s="28" t="s">
        <v>290</v>
      </c>
      <c r="E266" s="95"/>
      <c r="F266" s="95"/>
      <c r="G266" s="96"/>
    </row>
    <row r="267" spans="2:8">
      <c r="B267" s="98"/>
      <c r="C267" s="100"/>
      <c r="D267" s="31"/>
      <c r="E267" s="95"/>
      <c r="F267" s="95"/>
      <c r="G267" s="96"/>
    </row>
    <row r="268" spans="2:8" ht="30">
      <c r="B268" s="98"/>
      <c r="C268" s="100" t="s">
        <v>291</v>
      </c>
      <c r="D268" s="28" t="s">
        <v>292</v>
      </c>
      <c r="E268" s="95" t="s">
        <v>294</v>
      </c>
      <c r="F268" s="95">
        <v>1</v>
      </c>
      <c r="G268" s="96">
        <v>400000</v>
      </c>
    </row>
    <row r="269" spans="2:8">
      <c r="B269" s="98"/>
      <c r="C269" s="100"/>
      <c r="D269" s="31"/>
      <c r="E269" s="95"/>
      <c r="F269" s="95"/>
      <c r="G269" s="96"/>
      <c r="H269" s="25">
        <f>G268</f>
        <v>400000</v>
      </c>
    </row>
    <row r="270" spans="2:8">
      <c r="B270" s="98"/>
      <c r="C270" s="100"/>
      <c r="D270" s="28" t="s">
        <v>293</v>
      </c>
      <c r="E270" s="95"/>
      <c r="F270" s="95"/>
      <c r="G270" s="96"/>
    </row>
    <row r="271" spans="2:8">
      <c r="B271" s="98"/>
      <c r="C271" s="100"/>
      <c r="D271" s="31"/>
      <c r="E271" s="95"/>
      <c r="F271" s="95"/>
      <c r="G271" s="96"/>
    </row>
    <row r="272" spans="2:8" ht="30">
      <c r="B272" s="98"/>
      <c r="C272" s="100" t="s">
        <v>295</v>
      </c>
      <c r="D272" s="28" t="s">
        <v>296</v>
      </c>
      <c r="E272" s="95" t="s">
        <v>294</v>
      </c>
      <c r="F272" s="95">
        <v>1</v>
      </c>
      <c r="G272" s="96">
        <v>460000</v>
      </c>
      <c r="H272" s="25">
        <f>G272</f>
        <v>460000</v>
      </c>
    </row>
    <row r="273" spans="2:8">
      <c r="B273" s="98"/>
      <c r="C273" s="100"/>
      <c r="D273" s="31"/>
      <c r="E273" s="95"/>
      <c r="F273" s="95"/>
      <c r="G273" s="96"/>
    </row>
    <row r="274" spans="2:8">
      <c r="B274" s="98"/>
      <c r="C274" s="100"/>
      <c r="D274" s="28" t="s">
        <v>297</v>
      </c>
      <c r="E274" s="95"/>
      <c r="F274" s="95"/>
      <c r="G274" s="96"/>
    </row>
    <row r="275" spans="2:8" ht="30">
      <c r="B275" s="98"/>
      <c r="C275" s="100" t="s">
        <v>298</v>
      </c>
      <c r="D275" s="28" t="s">
        <v>299</v>
      </c>
      <c r="E275" s="95" t="s">
        <v>294</v>
      </c>
      <c r="F275" s="95">
        <v>1</v>
      </c>
      <c r="G275" s="96">
        <v>460000</v>
      </c>
      <c r="H275" s="25">
        <f>G275</f>
        <v>460000</v>
      </c>
    </row>
    <row r="276" spans="2:8">
      <c r="B276" s="98"/>
      <c r="C276" s="100"/>
      <c r="D276" s="31"/>
      <c r="E276" s="95"/>
      <c r="F276" s="95"/>
      <c r="G276" s="96"/>
    </row>
    <row r="277" spans="2:8">
      <c r="B277" s="98"/>
      <c r="C277" s="100"/>
      <c r="D277" s="28" t="s">
        <v>300</v>
      </c>
      <c r="E277" s="95"/>
      <c r="F277" s="95"/>
      <c r="G277" s="96"/>
    </row>
    <row r="278" spans="2:8">
      <c r="B278" s="98"/>
      <c r="C278" s="100" t="s">
        <v>301</v>
      </c>
      <c r="D278" s="28" t="s">
        <v>302</v>
      </c>
      <c r="E278" s="95" t="s">
        <v>294</v>
      </c>
      <c r="F278" s="95">
        <v>1</v>
      </c>
      <c r="G278" s="96">
        <v>300000</v>
      </c>
      <c r="H278" s="25">
        <f>G278</f>
        <v>300000</v>
      </c>
    </row>
    <row r="279" spans="2:8">
      <c r="B279" s="98"/>
      <c r="C279" s="100"/>
      <c r="D279" s="31"/>
      <c r="E279" s="95"/>
      <c r="F279" s="95"/>
      <c r="G279" s="96"/>
    </row>
    <row r="280" spans="2:8">
      <c r="B280" s="98"/>
      <c r="C280" s="100"/>
      <c r="D280" s="28" t="s">
        <v>303</v>
      </c>
      <c r="E280" s="95"/>
      <c r="F280" s="95"/>
      <c r="G280" s="96"/>
    </row>
    <row r="281" spans="2:8" ht="30">
      <c r="B281" s="98"/>
      <c r="C281" s="100" t="s">
        <v>304</v>
      </c>
      <c r="D281" s="28" t="s">
        <v>305</v>
      </c>
      <c r="E281" s="95" t="s">
        <v>294</v>
      </c>
      <c r="F281" s="95">
        <v>1</v>
      </c>
      <c r="G281" s="96">
        <v>310000</v>
      </c>
      <c r="H281" s="25">
        <f>G281</f>
        <v>310000</v>
      </c>
    </row>
    <row r="282" spans="2:8">
      <c r="B282" s="98"/>
      <c r="C282" s="100"/>
      <c r="D282" s="28" t="s">
        <v>306</v>
      </c>
      <c r="E282" s="95"/>
      <c r="F282" s="95"/>
      <c r="G282" s="96"/>
    </row>
    <row r="283" spans="2:8" ht="30">
      <c r="B283" s="98"/>
      <c r="C283" s="100" t="s">
        <v>307</v>
      </c>
      <c r="D283" s="28" t="s">
        <v>308</v>
      </c>
      <c r="E283" s="95" t="s">
        <v>294</v>
      </c>
      <c r="F283" s="95">
        <v>1</v>
      </c>
      <c r="G283" s="96">
        <v>460000</v>
      </c>
      <c r="H283" s="25">
        <f>G283</f>
        <v>460000</v>
      </c>
    </row>
    <row r="284" spans="2:8">
      <c r="B284" s="98"/>
      <c r="C284" s="100"/>
      <c r="D284" s="31"/>
      <c r="E284" s="95"/>
      <c r="F284" s="95"/>
      <c r="G284" s="96"/>
    </row>
    <row r="285" spans="2:8">
      <c r="B285" s="98"/>
      <c r="C285" s="100"/>
      <c r="D285" s="28" t="s">
        <v>309</v>
      </c>
      <c r="E285" s="95"/>
      <c r="F285" s="95"/>
      <c r="G285" s="96"/>
    </row>
    <row r="286" spans="2:8">
      <c r="B286" s="98"/>
      <c r="C286" s="100" t="s">
        <v>310</v>
      </c>
      <c r="D286" s="28" t="s">
        <v>311</v>
      </c>
      <c r="E286" s="95" t="s">
        <v>316</v>
      </c>
      <c r="F286" s="95">
        <v>2</v>
      </c>
      <c r="G286" s="96">
        <v>150000</v>
      </c>
    </row>
    <row r="287" spans="2:8">
      <c r="B287" s="98"/>
      <c r="C287" s="100"/>
      <c r="D287" s="28" t="s">
        <v>312</v>
      </c>
      <c r="E287" s="95"/>
      <c r="F287" s="95"/>
      <c r="G287" s="96"/>
    </row>
    <row r="288" spans="2:8">
      <c r="B288" s="98"/>
      <c r="C288" s="100"/>
      <c r="D288" s="28" t="s">
        <v>313</v>
      </c>
      <c r="E288" s="95"/>
      <c r="F288" s="95"/>
      <c r="G288" s="96"/>
      <c r="H288" s="25">
        <f>G286</f>
        <v>150000</v>
      </c>
    </row>
    <row r="289" spans="2:7" ht="30">
      <c r="B289" s="98"/>
      <c r="C289" s="100"/>
      <c r="D289" s="28" t="s">
        <v>314</v>
      </c>
      <c r="E289" s="95"/>
      <c r="F289" s="95"/>
      <c r="G289" s="96"/>
    </row>
    <row r="290" spans="2:7">
      <c r="B290" s="98"/>
      <c r="C290" s="100"/>
      <c r="D290" s="28" t="s">
        <v>315</v>
      </c>
      <c r="E290" s="95"/>
      <c r="F290" s="95"/>
      <c r="G290" s="96"/>
    </row>
    <row r="291" spans="2:7">
      <c r="B291" s="98"/>
      <c r="C291" s="101" t="s">
        <v>317</v>
      </c>
      <c r="D291" s="28" t="s">
        <v>318</v>
      </c>
      <c r="E291" s="98"/>
      <c r="F291" s="95">
        <v>2</v>
      </c>
      <c r="G291" s="96">
        <v>60000</v>
      </c>
    </row>
    <row r="292" spans="2:7">
      <c r="B292" s="98"/>
      <c r="C292" s="101"/>
      <c r="D292" s="28" t="s">
        <v>319</v>
      </c>
      <c r="E292" s="98"/>
      <c r="F292" s="95"/>
      <c r="G292" s="96"/>
    </row>
    <row r="293" spans="2:7">
      <c r="B293" s="98"/>
      <c r="C293" s="101"/>
      <c r="D293" s="28" t="s">
        <v>320</v>
      </c>
      <c r="E293" s="98"/>
      <c r="F293" s="95"/>
      <c r="G293" s="96"/>
    </row>
    <row r="294" spans="2:7">
      <c r="B294" s="98"/>
      <c r="C294" s="101"/>
      <c r="D294" s="28" t="s">
        <v>321</v>
      </c>
      <c r="E294" s="98"/>
      <c r="F294" s="95"/>
      <c r="G294" s="96"/>
    </row>
    <row r="295" spans="2:7">
      <c r="B295" s="98"/>
      <c r="C295" s="101"/>
      <c r="D295" s="28" t="s">
        <v>322</v>
      </c>
      <c r="E295" s="98"/>
      <c r="F295" s="95"/>
      <c r="G295" s="96"/>
    </row>
    <row r="296" spans="2:7">
      <c r="B296" s="98"/>
      <c r="C296" s="101"/>
      <c r="D296" s="28" t="s">
        <v>323</v>
      </c>
      <c r="E296" s="98"/>
      <c r="F296" s="95"/>
      <c r="G296" s="96"/>
    </row>
    <row r="297" spans="2:7">
      <c r="B297" s="98"/>
      <c r="C297" s="101"/>
      <c r="D297" s="28" t="s">
        <v>324</v>
      </c>
      <c r="E297" s="98"/>
      <c r="F297" s="95"/>
      <c r="G297" s="96"/>
    </row>
    <row r="298" spans="2:7">
      <c r="B298" s="98"/>
      <c r="C298" s="101"/>
      <c r="D298" s="28" t="s">
        <v>325</v>
      </c>
      <c r="E298" s="98"/>
      <c r="F298" s="95"/>
      <c r="G298" s="96"/>
    </row>
    <row r="299" spans="2:7" ht="30">
      <c r="B299" s="98"/>
      <c r="C299" s="101"/>
      <c r="D299" s="28" t="s">
        <v>326</v>
      </c>
      <c r="E299" s="98"/>
      <c r="F299" s="95"/>
      <c r="G299" s="96"/>
    </row>
    <row r="300" spans="2:7">
      <c r="B300" s="98"/>
      <c r="C300" s="101"/>
      <c r="D300" s="28" t="s">
        <v>327</v>
      </c>
      <c r="E300" s="98"/>
      <c r="F300" s="95"/>
      <c r="G300" s="96"/>
    </row>
    <row r="301" spans="2:7">
      <c r="B301" s="98"/>
      <c r="C301" s="101"/>
      <c r="D301" s="28" t="s">
        <v>328</v>
      </c>
      <c r="E301" s="98"/>
      <c r="F301" s="95"/>
      <c r="G301" s="96"/>
    </row>
    <row r="302" spans="2:7">
      <c r="B302" s="98"/>
      <c r="C302" s="101"/>
      <c r="D302" s="28" t="s">
        <v>329</v>
      </c>
      <c r="E302" s="98"/>
      <c r="F302" s="95"/>
      <c r="G302" s="96"/>
    </row>
    <row r="303" spans="2:7">
      <c r="B303" s="98"/>
      <c r="C303" s="101"/>
      <c r="D303" s="28" t="s">
        <v>330</v>
      </c>
      <c r="E303" s="98"/>
      <c r="F303" s="95"/>
      <c r="G303" s="96"/>
    </row>
    <row r="304" spans="2:7">
      <c r="B304" s="98"/>
      <c r="C304" s="101"/>
      <c r="D304" s="28" t="s">
        <v>331</v>
      </c>
      <c r="E304" s="98"/>
      <c r="F304" s="95"/>
      <c r="G304" s="96"/>
    </row>
    <row r="305" spans="2:9">
      <c r="B305" s="98"/>
      <c r="C305" s="101"/>
      <c r="D305" s="28" t="s">
        <v>332</v>
      </c>
      <c r="E305" s="98"/>
      <c r="F305" s="95"/>
      <c r="G305" s="96"/>
    </row>
    <row r="306" spans="2:9">
      <c r="B306" s="98"/>
      <c r="C306" s="101"/>
      <c r="D306" s="28" t="s">
        <v>333</v>
      </c>
      <c r="E306" s="98"/>
      <c r="F306" s="95"/>
      <c r="G306" s="96"/>
    </row>
    <row r="307" spans="2:9">
      <c r="B307" s="98"/>
      <c r="C307" s="101"/>
      <c r="D307" s="28" t="s">
        <v>334</v>
      </c>
      <c r="E307" s="98"/>
      <c r="F307" s="95"/>
      <c r="G307" s="96"/>
      <c r="I307" s="25">
        <f>G291</f>
        <v>60000</v>
      </c>
    </row>
    <row r="308" spans="2:9">
      <c r="B308" s="98"/>
      <c r="C308" s="101"/>
      <c r="D308" s="28" t="s">
        <v>335</v>
      </c>
      <c r="E308" s="98"/>
      <c r="F308" s="95"/>
      <c r="G308" s="96"/>
    </row>
    <row r="309" spans="2:9">
      <c r="B309" s="98"/>
      <c r="C309" s="101"/>
      <c r="D309" s="28" t="s">
        <v>336</v>
      </c>
      <c r="E309" s="98"/>
      <c r="F309" s="95"/>
      <c r="G309" s="96"/>
    </row>
    <row r="310" spans="2:9">
      <c r="B310" s="98"/>
      <c r="C310" s="101"/>
      <c r="D310" s="28" t="s">
        <v>337</v>
      </c>
      <c r="E310" s="98"/>
      <c r="F310" s="95"/>
      <c r="G310" s="96"/>
    </row>
    <row r="311" spans="2:9" ht="30">
      <c r="B311" s="98"/>
      <c r="C311" s="101"/>
      <c r="D311" s="28" t="s">
        <v>338</v>
      </c>
      <c r="E311" s="98"/>
      <c r="F311" s="95"/>
      <c r="G311" s="96"/>
    </row>
    <row r="312" spans="2:9">
      <c r="B312" s="98"/>
      <c r="C312" s="101"/>
      <c r="D312" s="28" t="s">
        <v>339</v>
      </c>
      <c r="E312" s="98"/>
      <c r="F312" s="95"/>
      <c r="G312" s="96"/>
    </row>
    <row r="313" spans="2:9">
      <c r="B313" s="98"/>
      <c r="C313" s="101"/>
      <c r="D313" s="28" t="s">
        <v>340</v>
      </c>
      <c r="E313" s="98"/>
      <c r="F313" s="95"/>
      <c r="G313" s="96"/>
    </row>
    <row r="314" spans="2:9">
      <c r="B314" s="98"/>
      <c r="C314" s="101"/>
      <c r="D314" s="28" t="s">
        <v>341</v>
      </c>
      <c r="E314" s="98"/>
      <c r="F314" s="95"/>
      <c r="G314" s="96"/>
    </row>
    <row r="315" spans="2:9">
      <c r="B315" s="98"/>
      <c r="C315" s="101"/>
      <c r="D315" s="28" t="s">
        <v>342</v>
      </c>
      <c r="E315" s="98"/>
      <c r="F315" s="95"/>
      <c r="G315" s="96"/>
    </row>
    <row r="316" spans="2:9">
      <c r="B316" s="98"/>
      <c r="C316" s="101"/>
      <c r="D316" s="28" t="s">
        <v>343</v>
      </c>
      <c r="E316" s="98"/>
      <c r="F316" s="95"/>
      <c r="G316" s="96"/>
    </row>
    <row r="317" spans="2:9">
      <c r="B317" s="98"/>
      <c r="C317" s="101"/>
      <c r="D317" s="28" t="s">
        <v>344</v>
      </c>
      <c r="E317" s="98"/>
      <c r="F317" s="95"/>
      <c r="G317" s="96"/>
    </row>
    <row r="318" spans="2:9">
      <c r="B318" s="98"/>
      <c r="C318" s="101"/>
      <c r="D318" s="28" t="s">
        <v>345</v>
      </c>
      <c r="E318" s="98"/>
      <c r="F318" s="95"/>
      <c r="G318" s="96"/>
    </row>
    <row r="319" spans="2:9">
      <c r="B319" s="98"/>
      <c r="C319" s="101"/>
      <c r="D319" s="28" t="s">
        <v>346</v>
      </c>
      <c r="E319" s="98"/>
      <c r="F319" s="95"/>
      <c r="G319" s="96"/>
    </row>
    <row r="320" spans="2:9">
      <c r="B320" s="98"/>
      <c r="C320" s="101"/>
      <c r="D320" s="28" t="s">
        <v>347</v>
      </c>
      <c r="E320" s="98"/>
      <c r="F320" s="95"/>
      <c r="G320" s="96"/>
    </row>
    <row r="321" spans="2:10">
      <c r="B321" s="98"/>
      <c r="C321" s="101"/>
      <c r="D321" s="28" t="s">
        <v>348</v>
      </c>
      <c r="E321" s="98"/>
      <c r="F321" s="95"/>
      <c r="G321" s="96"/>
    </row>
    <row r="322" spans="2:10">
      <c r="B322" s="98"/>
      <c r="C322" s="101"/>
      <c r="D322" s="28" t="s">
        <v>349</v>
      </c>
      <c r="E322" s="98"/>
      <c r="F322" s="95"/>
      <c r="G322" s="96"/>
    </row>
    <row r="323" spans="2:10">
      <c r="B323" s="98"/>
      <c r="C323" s="101"/>
      <c r="D323" s="28" t="s">
        <v>350</v>
      </c>
      <c r="E323" s="98"/>
      <c r="F323" s="95"/>
      <c r="G323" s="96"/>
    </row>
    <row r="324" spans="2:10" ht="30">
      <c r="B324" s="98"/>
      <c r="C324" s="101"/>
      <c r="D324" s="28" t="s">
        <v>351</v>
      </c>
      <c r="E324" s="98"/>
      <c r="F324" s="95"/>
      <c r="G324" s="96"/>
    </row>
    <row r="325" spans="2:10">
      <c r="B325" s="98"/>
      <c r="C325" s="101" t="s">
        <v>352</v>
      </c>
      <c r="D325" s="28" t="s">
        <v>353</v>
      </c>
      <c r="E325" s="95" t="s">
        <v>365</v>
      </c>
      <c r="F325" s="95">
        <v>5</v>
      </c>
      <c r="G325" s="96">
        <v>75000</v>
      </c>
    </row>
    <row r="326" spans="2:10" ht="30">
      <c r="B326" s="98"/>
      <c r="C326" s="101"/>
      <c r="D326" s="28" t="s">
        <v>354</v>
      </c>
      <c r="E326" s="95"/>
      <c r="F326" s="95"/>
      <c r="G326" s="96"/>
    </row>
    <row r="327" spans="2:10">
      <c r="B327" s="98"/>
      <c r="C327" s="101"/>
      <c r="D327" s="28" t="s">
        <v>355</v>
      </c>
      <c r="E327" s="95"/>
      <c r="F327" s="95"/>
      <c r="G327" s="96"/>
    </row>
    <row r="328" spans="2:10">
      <c r="B328" s="98"/>
      <c r="C328" s="101"/>
      <c r="D328" s="29">
        <v>45385</v>
      </c>
      <c r="E328" s="95"/>
      <c r="F328" s="95"/>
      <c r="G328" s="96"/>
    </row>
    <row r="329" spans="2:10" ht="30">
      <c r="B329" s="98"/>
      <c r="C329" s="101"/>
      <c r="D329" s="28" t="s">
        <v>356</v>
      </c>
      <c r="E329" s="95"/>
      <c r="F329" s="95"/>
      <c r="G329" s="96"/>
    </row>
    <row r="330" spans="2:10">
      <c r="B330" s="98"/>
      <c r="C330" s="101"/>
      <c r="D330" s="28" t="s">
        <v>357</v>
      </c>
      <c r="E330" s="95"/>
      <c r="F330" s="95"/>
      <c r="G330" s="96"/>
    </row>
    <row r="331" spans="2:10">
      <c r="B331" s="98"/>
      <c r="C331" s="101"/>
      <c r="D331" s="28" t="s">
        <v>358</v>
      </c>
      <c r="E331" s="95"/>
      <c r="F331" s="95"/>
      <c r="G331" s="96"/>
    </row>
    <row r="332" spans="2:10">
      <c r="B332" s="98"/>
      <c r="C332" s="101"/>
      <c r="D332" s="28" t="s">
        <v>359</v>
      </c>
      <c r="E332" s="95"/>
      <c r="F332" s="95"/>
      <c r="G332" s="96"/>
    </row>
    <row r="333" spans="2:10" ht="30">
      <c r="B333" s="98"/>
      <c r="C333" s="101"/>
      <c r="D333" s="28" t="s">
        <v>360</v>
      </c>
      <c r="E333" s="95"/>
      <c r="F333" s="95"/>
      <c r="G333" s="96"/>
      <c r="J333" s="25">
        <f>G325</f>
        <v>75000</v>
      </c>
    </row>
    <row r="334" spans="2:10">
      <c r="B334" s="98"/>
      <c r="C334" s="101"/>
      <c r="D334" s="28" t="s">
        <v>361</v>
      </c>
      <c r="E334" s="95"/>
      <c r="F334" s="95"/>
      <c r="G334" s="96"/>
    </row>
    <row r="335" spans="2:10">
      <c r="B335" s="98"/>
      <c r="C335" s="101"/>
      <c r="D335" s="28" t="s">
        <v>362</v>
      </c>
      <c r="E335" s="95"/>
      <c r="F335" s="95"/>
      <c r="G335" s="96"/>
    </row>
    <row r="336" spans="2:10">
      <c r="B336" s="98"/>
      <c r="C336" s="101"/>
      <c r="D336" s="28" t="s">
        <v>363</v>
      </c>
      <c r="E336" s="95"/>
      <c r="F336" s="95"/>
      <c r="G336" s="96"/>
    </row>
    <row r="337" spans="2:9" ht="75">
      <c r="B337" s="98"/>
      <c r="C337" s="101"/>
      <c r="D337" s="28" t="s">
        <v>364</v>
      </c>
      <c r="E337" s="95"/>
      <c r="F337" s="95"/>
      <c r="G337" s="96"/>
    </row>
    <row r="338" spans="2:9" ht="30">
      <c r="B338" s="98"/>
      <c r="C338" s="101" t="s">
        <v>366</v>
      </c>
      <c r="D338" s="28" t="s">
        <v>367</v>
      </c>
      <c r="E338" s="98"/>
      <c r="F338" s="95">
        <v>3</v>
      </c>
      <c r="G338" s="96">
        <v>33000</v>
      </c>
    </row>
    <row r="339" spans="2:9">
      <c r="B339" s="98"/>
      <c r="C339" s="101"/>
      <c r="D339" s="28" t="s">
        <v>368</v>
      </c>
      <c r="E339" s="98"/>
      <c r="F339" s="95"/>
      <c r="G339" s="96"/>
    </row>
    <row r="340" spans="2:9">
      <c r="B340" s="98"/>
      <c r="C340" s="101"/>
      <c r="D340" s="28" t="s">
        <v>369</v>
      </c>
      <c r="E340" s="98"/>
      <c r="F340" s="95"/>
      <c r="G340" s="96"/>
    </row>
    <row r="341" spans="2:9">
      <c r="B341" s="98"/>
      <c r="C341" s="101"/>
      <c r="D341" s="28" t="s">
        <v>370</v>
      </c>
      <c r="E341" s="98"/>
      <c r="F341" s="95"/>
      <c r="G341" s="96"/>
    </row>
    <row r="342" spans="2:9" ht="30">
      <c r="B342" s="98"/>
      <c r="C342" s="101"/>
      <c r="D342" s="28" t="s">
        <v>371</v>
      </c>
      <c r="E342" s="98"/>
      <c r="F342" s="95"/>
      <c r="G342" s="96"/>
    </row>
    <row r="343" spans="2:9">
      <c r="B343" s="98"/>
      <c r="C343" s="101"/>
      <c r="D343" s="28" t="s">
        <v>372</v>
      </c>
      <c r="E343" s="98"/>
      <c r="F343" s="95"/>
      <c r="G343" s="96"/>
    </row>
    <row r="344" spans="2:9">
      <c r="B344" s="98"/>
      <c r="C344" s="101"/>
      <c r="D344" s="28" t="s">
        <v>373</v>
      </c>
      <c r="E344" s="98"/>
      <c r="F344" s="95"/>
      <c r="G344" s="96"/>
    </row>
    <row r="345" spans="2:9">
      <c r="B345" s="98"/>
      <c r="C345" s="101"/>
      <c r="D345" s="28" t="s">
        <v>374</v>
      </c>
      <c r="E345" s="98"/>
      <c r="F345" s="95"/>
      <c r="G345" s="96"/>
    </row>
    <row r="346" spans="2:9" ht="30">
      <c r="B346" s="98"/>
      <c r="C346" s="101"/>
      <c r="D346" s="28" t="s">
        <v>375</v>
      </c>
      <c r="E346" s="98"/>
      <c r="F346" s="95"/>
      <c r="G346" s="96"/>
    </row>
    <row r="347" spans="2:9">
      <c r="B347" s="98"/>
      <c r="C347" s="101"/>
      <c r="D347" s="28" t="s">
        <v>376</v>
      </c>
      <c r="E347" s="98"/>
      <c r="F347" s="95"/>
      <c r="G347" s="96"/>
    </row>
    <row r="348" spans="2:9">
      <c r="B348" s="98"/>
      <c r="C348" s="101"/>
      <c r="D348" s="28" t="s">
        <v>377</v>
      </c>
      <c r="E348" s="98"/>
      <c r="F348" s="95"/>
      <c r="G348" s="96"/>
    </row>
    <row r="349" spans="2:9">
      <c r="B349" s="98"/>
      <c r="C349" s="101"/>
      <c r="D349" s="28" t="s">
        <v>378</v>
      </c>
      <c r="E349" s="98"/>
      <c r="F349" s="95"/>
      <c r="G349" s="96"/>
      <c r="I349" s="25">
        <f>G338</f>
        <v>33000</v>
      </c>
    </row>
    <row r="350" spans="2:9">
      <c r="B350" s="98"/>
      <c r="C350" s="101"/>
      <c r="D350" s="28" t="s">
        <v>379</v>
      </c>
      <c r="E350" s="98"/>
      <c r="F350" s="95"/>
      <c r="G350" s="96"/>
    </row>
    <row r="351" spans="2:9">
      <c r="B351" s="98"/>
      <c r="C351" s="101"/>
      <c r="D351" s="28" t="s">
        <v>380</v>
      </c>
      <c r="E351" s="98"/>
      <c r="F351" s="95"/>
      <c r="G351" s="96"/>
    </row>
    <row r="352" spans="2:9" ht="180">
      <c r="B352" s="98"/>
      <c r="C352" s="101"/>
      <c r="D352" s="28" t="s">
        <v>381</v>
      </c>
      <c r="E352" s="98"/>
      <c r="F352" s="95"/>
      <c r="G352" s="96"/>
    </row>
    <row r="353" spans="2:10">
      <c r="B353" s="98"/>
      <c r="C353" s="101" t="s">
        <v>382</v>
      </c>
      <c r="D353" s="28" t="s">
        <v>383</v>
      </c>
      <c r="E353" s="98"/>
      <c r="F353" s="95">
        <v>1</v>
      </c>
      <c r="G353" s="96">
        <v>35000</v>
      </c>
    </row>
    <row r="354" spans="2:10" ht="30">
      <c r="B354" s="98"/>
      <c r="C354" s="101"/>
      <c r="D354" s="28" t="s">
        <v>384</v>
      </c>
      <c r="E354" s="98"/>
      <c r="F354" s="95"/>
      <c r="G354" s="96"/>
      <c r="J354" s="25">
        <f>G353</f>
        <v>35000</v>
      </c>
    </row>
    <row r="355" spans="2:10">
      <c r="B355" s="33"/>
      <c r="C355" s="28" t="s">
        <v>385</v>
      </c>
      <c r="D355" s="31"/>
      <c r="E355" s="33"/>
      <c r="F355" s="30"/>
      <c r="G355" s="30">
        <f>SUM(G4:G354)</f>
        <v>18674000</v>
      </c>
      <c r="H355" s="30">
        <f>SUM(H4:H354)</f>
        <v>14875000</v>
      </c>
      <c r="I355" s="30">
        <f t="shared" ref="I355:J355" si="0">SUM(I4:I354)</f>
        <v>889000</v>
      </c>
      <c r="J355" s="30">
        <f t="shared" si="0"/>
        <v>2910000</v>
      </c>
    </row>
    <row r="356" spans="2:10">
      <c r="H356" t="s">
        <v>592</v>
      </c>
      <c r="I356" t="s">
        <v>590</v>
      </c>
      <c r="J356" t="s">
        <v>591</v>
      </c>
    </row>
    <row r="359" spans="2:10">
      <c r="I359" s="25">
        <f>H355+I355+J355</f>
        <v>18674000</v>
      </c>
    </row>
  </sheetData>
  <mergeCells count="294">
    <mergeCell ref="B338:B352"/>
    <mergeCell ref="C338:C352"/>
    <mergeCell ref="E338:E352"/>
    <mergeCell ref="F338:F352"/>
    <mergeCell ref="G338:G352"/>
    <mergeCell ref="B353:B354"/>
    <mergeCell ref="C353:C354"/>
    <mergeCell ref="E353:E354"/>
    <mergeCell ref="F353:F354"/>
    <mergeCell ref="G353:G354"/>
    <mergeCell ref="B291:B324"/>
    <mergeCell ref="C291:C324"/>
    <mergeCell ref="E291:E324"/>
    <mergeCell ref="F291:F324"/>
    <mergeCell ref="G291:G324"/>
    <mergeCell ref="B325:B337"/>
    <mergeCell ref="C325:C337"/>
    <mergeCell ref="E325:E337"/>
    <mergeCell ref="F325:F337"/>
    <mergeCell ref="G325:G337"/>
    <mergeCell ref="B283:B285"/>
    <mergeCell ref="C283:C285"/>
    <mergeCell ref="E283:E285"/>
    <mergeCell ref="F283:F285"/>
    <mergeCell ref="G283:G285"/>
    <mergeCell ref="B286:B290"/>
    <mergeCell ref="C286:C290"/>
    <mergeCell ref="E286:E290"/>
    <mergeCell ref="F286:F290"/>
    <mergeCell ref="G286:G290"/>
    <mergeCell ref="B278:B280"/>
    <mergeCell ref="C278:C280"/>
    <mergeCell ref="E278:E280"/>
    <mergeCell ref="F278:F280"/>
    <mergeCell ref="G278:G280"/>
    <mergeCell ref="B281:B282"/>
    <mergeCell ref="C281:C282"/>
    <mergeCell ref="E281:E282"/>
    <mergeCell ref="F281:F282"/>
    <mergeCell ref="G281:G282"/>
    <mergeCell ref="B275:B277"/>
    <mergeCell ref="C275:C277"/>
    <mergeCell ref="E275:E277"/>
    <mergeCell ref="F275:F277"/>
    <mergeCell ref="G275:G277"/>
    <mergeCell ref="B268:B271"/>
    <mergeCell ref="C268:C271"/>
    <mergeCell ref="E268:E271"/>
    <mergeCell ref="F268:F271"/>
    <mergeCell ref="G268:G271"/>
    <mergeCell ref="B272:B274"/>
    <mergeCell ref="C272:C274"/>
    <mergeCell ref="E272:E274"/>
    <mergeCell ref="F272:F274"/>
    <mergeCell ref="G272:G274"/>
    <mergeCell ref="B248:B263"/>
    <mergeCell ref="C248:C263"/>
    <mergeCell ref="E248:E263"/>
    <mergeCell ref="F248:F263"/>
    <mergeCell ref="G248:G263"/>
    <mergeCell ref="B264:B267"/>
    <mergeCell ref="C264:C267"/>
    <mergeCell ref="E264:E267"/>
    <mergeCell ref="F264:F267"/>
    <mergeCell ref="G264:G267"/>
    <mergeCell ref="B235:B245"/>
    <mergeCell ref="C235:C245"/>
    <mergeCell ref="E235:E245"/>
    <mergeCell ref="F235:F245"/>
    <mergeCell ref="G235:G245"/>
    <mergeCell ref="B246:B247"/>
    <mergeCell ref="C246:C247"/>
    <mergeCell ref="F246:F247"/>
    <mergeCell ref="G246:G247"/>
    <mergeCell ref="B218:B225"/>
    <mergeCell ref="C218:C225"/>
    <mergeCell ref="E218:E225"/>
    <mergeCell ref="F218:F225"/>
    <mergeCell ref="G218:G225"/>
    <mergeCell ref="B226:B234"/>
    <mergeCell ref="C226:C234"/>
    <mergeCell ref="E226:E234"/>
    <mergeCell ref="F226:F234"/>
    <mergeCell ref="G226:G234"/>
    <mergeCell ref="B209:B213"/>
    <mergeCell ref="C209:C213"/>
    <mergeCell ref="E209:E213"/>
    <mergeCell ref="F209:F213"/>
    <mergeCell ref="G209:G213"/>
    <mergeCell ref="B214:B217"/>
    <mergeCell ref="C214:C217"/>
    <mergeCell ref="E214:E217"/>
    <mergeCell ref="F214:F217"/>
    <mergeCell ref="G214:G217"/>
    <mergeCell ref="B182:B199"/>
    <mergeCell ref="C182:C199"/>
    <mergeCell ref="E182:E199"/>
    <mergeCell ref="F182:F199"/>
    <mergeCell ref="G182:G199"/>
    <mergeCell ref="B200:B208"/>
    <mergeCell ref="C200:C208"/>
    <mergeCell ref="E200:E208"/>
    <mergeCell ref="F200:F208"/>
    <mergeCell ref="G200:G208"/>
    <mergeCell ref="B164:B171"/>
    <mergeCell ref="C164:C171"/>
    <mergeCell ref="E164:E171"/>
    <mergeCell ref="F164:F171"/>
    <mergeCell ref="G164:G171"/>
    <mergeCell ref="B172:B181"/>
    <mergeCell ref="C172:C181"/>
    <mergeCell ref="E172:E181"/>
    <mergeCell ref="F172:F181"/>
    <mergeCell ref="G172:G181"/>
    <mergeCell ref="B152:B155"/>
    <mergeCell ref="C152:C155"/>
    <mergeCell ref="E152:E155"/>
    <mergeCell ref="F152:F155"/>
    <mergeCell ref="G152:G155"/>
    <mergeCell ref="B156:B163"/>
    <mergeCell ref="C156:C163"/>
    <mergeCell ref="E156:E163"/>
    <mergeCell ref="F156:F163"/>
    <mergeCell ref="G156:G163"/>
    <mergeCell ref="B144:B149"/>
    <mergeCell ref="C144:C149"/>
    <mergeCell ref="E144:E149"/>
    <mergeCell ref="F144:F149"/>
    <mergeCell ref="G144:G149"/>
    <mergeCell ref="B150:B151"/>
    <mergeCell ref="C150:C151"/>
    <mergeCell ref="E150:E151"/>
    <mergeCell ref="F150:F151"/>
    <mergeCell ref="G150:G151"/>
    <mergeCell ref="B137:B138"/>
    <mergeCell ref="C137:C138"/>
    <mergeCell ref="E137:E138"/>
    <mergeCell ref="F137:F138"/>
    <mergeCell ref="G137:G138"/>
    <mergeCell ref="B139:B143"/>
    <mergeCell ref="C139:C143"/>
    <mergeCell ref="E139:E143"/>
    <mergeCell ref="F139:F143"/>
    <mergeCell ref="G139:G143"/>
    <mergeCell ref="B125:B129"/>
    <mergeCell ref="C125:C129"/>
    <mergeCell ref="E125:E129"/>
    <mergeCell ref="F125:F129"/>
    <mergeCell ref="G125:G129"/>
    <mergeCell ref="B130:B136"/>
    <mergeCell ref="C130:C136"/>
    <mergeCell ref="E130:E136"/>
    <mergeCell ref="F130:F136"/>
    <mergeCell ref="G130:G136"/>
    <mergeCell ref="B114:B118"/>
    <mergeCell ref="C114:C118"/>
    <mergeCell ref="E114:E118"/>
    <mergeCell ref="F114:F118"/>
    <mergeCell ref="G114:G118"/>
    <mergeCell ref="B119:B124"/>
    <mergeCell ref="C119:C124"/>
    <mergeCell ref="E119:E124"/>
    <mergeCell ref="F119:F124"/>
    <mergeCell ref="G119:G124"/>
    <mergeCell ref="B102:B110"/>
    <mergeCell ref="C102:C110"/>
    <mergeCell ref="E102:E110"/>
    <mergeCell ref="F102:F110"/>
    <mergeCell ref="G102:G110"/>
    <mergeCell ref="B111:B113"/>
    <mergeCell ref="C111:C113"/>
    <mergeCell ref="E111:E113"/>
    <mergeCell ref="F111:F113"/>
    <mergeCell ref="G111:G113"/>
    <mergeCell ref="B96:B98"/>
    <mergeCell ref="C96:C98"/>
    <mergeCell ref="E96:E98"/>
    <mergeCell ref="F96:F98"/>
    <mergeCell ref="G96:G98"/>
    <mergeCell ref="B99:B101"/>
    <mergeCell ref="C99:C101"/>
    <mergeCell ref="E99:E101"/>
    <mergeCell ref="F99:F101"/>
    <mergeCell ref="G99:G101"/>
    <mergeCell ref="B90:B92"/>
    <mergeCell ref="C90:C92"/>
    <mergeCell ref="E90:E92"/>
    <mergeCell ref="F90:F92"/>
    <mergeCell ref="G90:G92"/>
    <mergeCell ref="B93:B95"/>
    <mergeCell ref="C93:C95"/>
    <mergeCell ref="E93:E95"/>
    <mergeCell ref="F93:F95"/>
    <mergeCell ref="G93:G95"/>
    <mergeCell ref="B84:B86"/>
    <mergeCell ref="C84:C86"/>
    <mergeCell ref="E84:E86"/>
    <mergeCell ref="F84:F86"/>
    <mergeCell ref="G84:G86"/>
    <mergeCell ref="B87:B89"/>
    <mergeCell ref="C87:C89"/>
    <mergeCell ref="E87:E89"/>
    <mergeCell ref="F87:F89"/>
    <mergeCell ref="G87:G89"/>
    <mergeCell ref="B78:B80"/>
    <mergeCell ref="C78:C80"/>
    <mergeCell ref="E78:E80"/>
    <mergeCell ref="F78:F80"/>
    <mergeCell ref="G78:G80"/>
    <mergeCell ref="B81:B83"/>
    <mergeCell ref="C81:C83"/>
    <mergeCell ref="E81:E83"/>
    <mergeCell ref="F81:F83"/>
    <mergeCell ref="G81:G83"/>
    <mergeCell ref="B72:B74"/>
    <mergeCell ref="C72:C74"/>
    <mergeCell ref="E72:E74"/>
    <mergeCell ref="F72:F74"/>
    <mergeCell ref="G72:G74"/>
    <mergeCell ref="B75:B77"/>
    <mergeCell ref="C75:C77"/>
    <mergeCell ref="E75:E77"/>
    <mergeCell ref="F75:F77"/>
    <mergeCell ref="G75:G77"/>
    <mergeCell ref="B66:B68"/>
    <mergeCell ref="C66:C68"/>
    <mergeCell ref="E66:E68"/>
    <mergeCell ref="F66:F68"/>
    <mergeCell ref="G66:G68"/>
    <mergeCell ref="B69:B71"/>
    <mergeCell ref="C69:C71"/>
    <mergeCell ref="E69:E71"/>
    <mergeCell ref="F69:F71"/>
    <mergeCell ref="G69:G71"/>
    <mergeCell ref="B60:B62"/>
    <mergeCell ref="C60:C62"/>
    <mergeCell ref="E60:E62"/>
    <mergeCell ref="F60:F62"/>
    <mergeCell ref="G60:G62"/>
    <mergeCell ref="B63:B65"/>
    <mergeCell ref="C63:C65"/>
    <mergeCell ref="E63:E65"/>
    <mergeCell ref="F63:F65"/>
    <mergeCell ref="G63:G65"/>
    <mergeCell ref="B39:B50"/>
    <mergeCell ref="C39:C50"/>
    <mergeCell ref="E39:E50"/>
    <mergeCell ref="F39:F50"/>
    <mergeCell ref="G39:G50"/>
    <mergeCell ref="B51:B59"/>
    <mergeCell ref="C51:C59"/>
    <mergeCell ref="E51:E59"/>
    <mergeCell ref="F51:F59"/>
    <mergeCell ref="G51:G59"/>
    <mergeCell ref="B31:B33"/>
    <mergeCell ref="C31:C33"/>
    <mergeCell ref="E31:E33"/>
    <mergeCell ref="F31:F33"/>
    <mergeCell ref="G31:G33"/>
    <mergeCell ref="B35:B38"/>
    <mergeCell ref="C35:C38"/>
    <mergeCell ref="E35:E38"/>
    <mergeCell ref="F35:F38"/>
    <mergeCell ref="G35:G38"/>
    <mergeCell ref="B17:B22"/>
    <mergeCell ref="C17:C22"/>
    <mergeCell ref="E17:E22"/>
    <mergeCell ref="F17:F22"/>
    <mergeCell ref="G17:G22"/>
    <mergeCell ref="B24:B29"/>
    <mergeCell ref="C24:C29"/>
    <mergeCell ref="E24:E29"/>
    <mergeCell ref="F24:F29"/>
    <mergeCell ref="G24:G29"/>
    <mergeCell ref="B7:B14"/>
    <mergeCell ref="C7:C14"/>
    <mergeCell ref="E7:E14"/>
    <mergeCell ref="F7:F14"/>
    <mergeCell ref="G7:G14"/>
    <mergeCell ref="B15:B16"/>
    <mergeCell ref="C15:C16"/>
    <mergeCell ref="E15:E16"/>
    <mergeCell ref="F15:F16"/>
    <mergeCell ref="G15:G16"/>
    <mergeCell ref="B2:B3"/>
    <mergeCell ref="C2:C3"/>
    <mergeCell ref="D2:D3"/>
    <mergeCell ref="E2:E3"/>
    <mergeCell ref="G2:G3"/>
    <mergeCell ref="B4:B6"/>
    <mergeCell ref="C4:C6"/>
    <mergeCell ref="E4:E6"/>
    <mergeCell ref="F4:F6"/>
    <mergeCell ref="G4:G6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B3:I5"/>
  <sheetViews>
    <sheetView view="pageBreakPreview" zoomScale="60" zoomScaleNormal="100" workbookViewId="0">
      <selection activeCell="L35" sqref="L35"/>
    </sheetView>
  </sheetViews>
  <sheetFormatPr defaultRowHeight="15"/>
  <cols>
    <col min="2" max="2" width="61.7109375" bestFit="1" customWidth="1"/>
    <col min="3" max="3" width="9.28515625" bestFit="1" customWidth="1"/>
    <col min="4" max="4" width="12" bestFit="1" customWidth="1"/>
    <col min="5" max="5" width="14.85546875" bestFit="1" customWidth="1"/>
    <col min="7" max="7" width="14.85546875" bestFit="1" customWidth="1"/>
  </cols>
  <sheetData>
    <row r="3" spans="2:9">
      <c r="G3" t="s">
        <v>588</v>
      </c>
      <c r="H3" t="s">
        <v>590</v>
      </c>
      <c r="I3" t="s">
        <v>591</v>
      </c>
    </row>
    <row r="4" spans="2:9">
      <c r="B4" t="s">
        <v>386</v>
      </c>
      <c r="C4" t="s">
        <v>23</v>
      </c>
      <c r="D4" t="s">
        <v>388</v>
      </c>
      <c r="E4" t="s">
        <v>389</v>
      </c>
    </row>
    <row r="5" spans="2:9">
      <c r="B5" s="81" t="s">
        <v>387</v>
      </c>
      <c r="C5">
        <v>3</v>
      </c>
      <c r="D5" s="25">
        <v>10000000</v>
      </c>
      <c r="E5" s="35">
        <f>D5*C5</f>
        <v>30000000</v>
      </c>
      <c r="G5" s="35">
        <f>E5</f>
        <v>30000000</v>
      </c>
    </row>
  </sheetData>
  <pageMargins left="0.7" right="0.7" top="0.75" bottom="0.75" header="0.3" footer="0.3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B3:I13"/>
  <sheetViews>
    <sheetView view="pageBreakPreview" zoomScale="60" zoomScaleNormal="100" workbookViewId="0">
      <selection activeCell="E11" sqref="E11"/>
    </sheetView>
  </sheetViews>
  <sheetFormatPr defaultRowHeight="15"/>
  <cols>
    <col min="3" max="3" width="78.85546875" bestFit="1" customWidth="1"/>
    <col min="4" max="5" width="9.28515625" bestFit="1" customWidth="1"/>
    <col min="6" max="6" width="10.85546875" bestFit="1" customWidth="1"/>
    <col min="7" max="7" width="9.28515625" bestFit="1" customWidth="1"/>
    <col min="8" max="8" width="10.85546875" bestFit="1" customWidth="1"/>
    <col min="9" max="9" width="9.28515625" bestFit="1" customWidth="1"/>
  </cols>
  <sheetData>
    <row r="3" spans="2:9">
      <c r="G3" t="s">
        <v>592</v>
      </c>
      <c r="H3" t="s">
        <v>590</v>
      </c>
      <c r="I3" t="s">
        <v>591</v>
      </c>
    </row>
    <row r="4" spans="2:9">
      <c r="B4" t="s">
        <v>15</v>
      </c>
      <c r="D4" t="s">
        <v>455</v>
      </c>
      <c r="E4" s="25" t="s">
        <v>456</v>
      </c>
      <c r="F4" s="25" t="s">
        <v>457</v>
      </c>
    </row>
    <row r="5" spans="2:9">
      <c r="B5" t="s">
        <v>458</v>
      </c>
      <c r="C5" t="s">
        <v>459</v>
      </c>
      <c r="D5">
        <v>20</v>
      </c>
      <c r="E5" s="25">
        <v>30000</v>
      </c>
      <c r="F5" s="25">
        <f>E5*D5</f>
        <v>600000</v>
      </c>
      <c r="H5" s="25">
        <f t="shared" ref="H5:H10" si="0">F5</f>
        <v>600000</v>
      </c>
    </row>
    <row r="6" spans="2:9">
      <c r="B6" t="s">
        <v>460</v>
      </c>
      <c r="C6" t="s">
        <v>461</v>
      </c>
      <c r="D6">
        <v>20</v>
      </c>
      <c r="E6" s="25">
        <v>20000</v>
      </c>
      <c r="F6" s="25">
        <f t="shared" ref="F6:F11" si="1">E6*D6</f>
        <v>400000</v>
      </c>
      <c r="H6" s="25">
        <f t="shared" si="0"/>
        <v>400000</v>
      </c>
    </row>
    <row r="7" spans="2:9">
      <c r="C7" t="s">
        <v>462</v>
      </c>
      <c r="D7">
        <f>200/10</f>
        <v>20</v>
      </c>
      <c r="E7" s="25">
        <v>25000</v>
      </c>
      <c r="F7" s="25">
        <f t="shared" si="1"/>
        <v>500000</v>
      </c>
      <c r="H7" s="25">
        <f t="shared" si="0"/>
        <v>500000</v>
      </c>
    </row>
    <row r="8" spans="2:9">
      <c r="C8" t="s">
        <v>463</v>
      </c>
      <c r="D8">
        <v>10</v>
      </c>
      <c r="E8" s="25">
        <v>16000</v>
      </c>
      <c r="F8" s="25">
        <f t="shared" si="1"/>
        <v>160000</v>
      </c>
      <c r="H8" s="25">
        <f t="shared" si="0"/>
        <v>160000</v>
      </c>
    </row>
    <row r="9" spans="2:9">
      <c r="C9" t="s">
        <v>464</v>
      </c>
      <c r="D9">
        <v>10</v>
      </c>
      <c r="E9" s="25">
        <v>17000</v>
      </c>
      <c r="F9" s="25">
        <f t="shared" si="1"/>
        <v>170000</v>
      </c>
      <c r="H9" s="25">
        <f t="shared" si="0"/>
        <v>170000</v>
      </c>
    </row>
    <row r="10" spans="2:9">
      <c r="C10" t="s">
        <v>465</v>
      </c>
      <c r="D10">
        <v>10</v>
      </c>
      <c r="E10" s="25">
        <v>33000</v>
      </c>
      <c r="F10" s="25">
        <f t="shared" si="1"/>
        <v>330000</v>
      </c>
      <c r="H10" s="25">
        <f t="shared" si="0"/>
        <v>330000</v>
      </c>
    </row>
    <row r="11" spans="2:9">
      <c r="C11" t="s">
        <v>466</v>
      </c>
      <c r="D11">
        <v>3</v>
      </c>
      <c r="E11" s="25">
        <v>280000</v>
      </c>
      <c r="F11" s="25">
        <f t="shared" si="1"/>
        <v>840000</v>
      </c>
      <c r="G11" s="25">
        <f>F11</f>
        <v>840000</v>
      </c>
    </row>
    <row r="12" spans="2:9">
      <c r="E12" s="25"/>
      <c r="F12" s="25"/>
    </row>
    <row r="13" spans="2:9">
      <c r="E13" s="25"/>
      <c r="F13" s="25">
        <f>SUM(F5:F12)</f>
        <v>3000000</v>
      </c>
      <c r="G13" s="25">
        <f t="shared" ref="G13:I13" si="2">SUM(G5:G12)</f>
        <v>840000</v>
      </c>
      <c r="H13" s="25">
        <f t="shared" si="2"/>
        <v>2160000</v>
      </c>
      <c r="I13" s="25">
        <f t="shared" si="2"/>
        <v>0</v>
      </c>
    </row>
  </sheetData>
  <pageMargins left="0.7" right="0.7" top="0.75" bottom="0.75" header="0.3" footer="0.3"/>
  <pageSetup paperSize="9" scale="5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1:N137"/>
  <sheetViews>
    <sheetView view="pageBreakPreview" topLeftCell="A71" zoomScale="60" zoomScaleNormal="100" workbookViewId="0">
      <selection activeCell="C112" sqref="C112"/>
    </sheetView>
  </sheetViews>
  <sheetFormatPr defaultRowHeight="15"/>
  <cols>
    <col min="1" max="1" width="9.140625" style="53"/>
    <col min="2" max="2" width="6.7109375" style="53" bestFit="1" customWidth="1"/>
    <col min="3" max="3" width="51.28515625" style="53" customWidth="1"/>
    <col min="4" max="4" width="12.5703125" style="53" bestFit="1" customWidth="1"/>
    <col min="5" max="5" width="11.85546875" style="53" bestFit="1" customWidth="1"/>
    <col min="6" max="6" width="15.42578125" style="53" customWidth="1"/>
    <col min="7" max="7" width="15" style="53" customWidth="1"/>
    <col min="8" max="8" width="15.28515625" style="53" customWidth="1"/>
    <col min="9" max="9" width="16" style="53" customWidth="1"/>
    <col min="10" max="10" width="14" style="53" bestFit="1" customWidth="1"/>
    <col min="11" max="11" width="31.85546875" style="53" bestFit="1" customWidth="1"/>
    <col min="12" max="12" width="50.5703125" style="53" bestFit="1" customWidth="1"/>
    <col min="13" max="13" width="10.85546875" style="53" bestFit="1" customWidth="1"/>
    <col min="14" max="257" width="9.140625" style="53"/>
    <col min="258" max="258" width="55.28515625" style="53" customWidth="1"/>
    <col min="259" max="259" width="12.7109375" style="53" customWidth="1"/>
    <col min="260" max="260" width="9.140625" style="53"/>
    <col min="261" max="261" width="29.28515625" style="53" customWidth="1"/>
    <col min="262" max="262" width="71.7109375" style="53" customWidth="1"/>
    <col min="263" max="513" width="9.140625" style="53"/>
    <col min="514" max="514" width="55.28515625" style="53" customWidth="1"/>
    <col min="515" max="515" width="12.7109375" style="53" customWidth="1"/>
    <col min="516" max="516" width="9.140625" style="53"/>
    <col min="517" max="517" width="29.28515625" style="53" customWidth="1"/>
    <col min="518" max="518" width="71.7109375" style="53" customWidth="1"/>
    <col min="519" max="769" width="9.140625" style="53"/>
    <col min="770" max="770" width="55.28515625" style="53" customWidth="1"/>
    <col min="771" max="771" width="12.7109375" style="53" customWidth="1"/>
    <col min="772" max="772" width="9.140625" style="53"/>
    <col min="773" max="773" width="29.28515625" style="53" customWidth="1"/>
    <col min="774" max="774" width="71.7109375" style="53" customWidth="1"/>
    <col min="775" max="1025" width="9.140625" style="53"/>
    <col min="1026" max="1026" width="55.28515625" style="53" customWidth="1"/>
    <col min="1027" max="1027" width="12.7109375" style="53" customWidth="1"/>
    <col min="1028" max="1028" width="9.140625" style="53"/>
    <col min="1029" max="1029" width="29.28515625" style="53" customWidth="1"/>
    <col min="1030" max="1030" width="71.7109375" style="53" customWidth="1"/>
    <col min="1031" max="1281" width="9.140625" style="53"/>
    <col min="1282" max="1282" width="55.28515625" style="53" customWidth="1"/>
    <col min="1283" max="1283" width="12.7109375" style="53" customWidth="1"/>
    <col min="1284" max="1284" width="9.140625" style="53"/>
    <col min="1285" max="1285" width="29.28515625" style="53" customWidth="1"/>
    <col min="1286" max="1286" width="71.7109375" style="53" customWidth="1"/>
    <col min="1287" max="1537" width="9.140625" style="53"/>
    <col min="1538" max="1538" width="55.28515625" style="53" customWidth="1"/>
    <col min="1539" max="1539" width="12.7109375" style="53" customWidth="1"/>
    <col min="1540" max="1540" width="9.140625" style="53"/>
    <col min="1541" max="1541" width="29.28515625" style="53" customWidth="1"/>
    <col min="1542" max="1542" width="71.7109375" style="53" customWidth="1"/>
    <col min="1543" max="1793" width="9.140625" style="53"/>
    <col min="1794" max="1794" width="55.28515625" style="53" customWidth="1"/>
    <col min="1795" max="1795" width="12.7109375" style="53" customWidth="1"/>
    <col min="1796" max="1796" width="9.140625" style="53"/>
    <col min="1797" max="1797" width="29.28515625" style="53" customWidth="1"/>
    <col min="1798" max="1798" width="71.7109375" style="53" customWidth="1"/>
    <col min="1799" max="2049" width="9.140625" style="53"/>
    <col min="2050" max="2050" width="55.28515625" style="53" customWidth="1"/>
    <col min="2051" max="2051" width="12.7109375" style="53" customWidth="1"/>
    <col min="2052" max="2052" width="9.140625" style="53"/>
    <col min="2053" max="2053" width="29.28515625" style="53" customWidth="1"/>
    <col min="2054" max="2054" width="71.7109375" style="53" customWidth="1"/>
    <col min="2055" max="2305" width="9.140625" style="53"/>
    <col min="2306" max="2306" width="55.28515625" style="53" customWidth="1"/>
    <col min="2307" max="2307" width="12.7109375" style="53" customWidth="1"/>
    <col min="2308" max="2308" width="9.140625" style="53"/>
    <col min="2309" max="2309" width="29.28515625" style="53" customWidth="1"/>
    <col min="2310" max="2310" width="71.7109375" style="53" customWidth="1"/>
    <col min="2311" max="2561" width="9.140625" style="53"/>
    <col min="2562" max="2562" width="55.28515625" style="53" customWidth="1"/>
    <col min="2563" max="2563" width="12.7109375" style="53" customWidth="1"/>
    <col min="2564" max="2564" width="9.140625" style="53"/>
    <col min="2565" max="2565" width="29.28515625" style="53" customWidth="1"/>
    <col min="2566" max="2566" width="71.7109375" style="53" customWidth="1"/>
    <col min="2567" max="2817" width="9.140625" style="53"/>
    <col min="2818" max="2818" width="55.28515625" style="53" customWidth="1"/>
    <col min="2819" max="2819" width="12.7109375" style="53" customWidth="1"/>
    <col min="2820" max="2820" width="9.140625" style="53"/>
    <col min="2821" max="2821" width="29.28515625" style="53" customWidth="1"/>
    <col min="2822" max="2822" width="71.7109375" style="53" customWidth="1"/>
    <col min="2823" max="3073" width="9.140625" style="53"/>
    <col min="3074" max="3074" width="55.28515625" style="53" customWidth="1"/>
    <col min="3075" max="3075" width="12.7109375" style="53" customWidth="1"/>
    <col min="3076" max="3076" width="9.140625" style="53"/>
    <col min="3077" max="3077" width="29.28515625" style="53" customWidth="1"/>
    <col min="3078" max="3078" width="71.7109375" style="53" customWidth="1"/>
    <col min="3079" max="3329" width="9.140625" style="53"/>
    <col min="3330" max="3330" width="55.28515625" style="53" customWidth="1"/>
    <col min="3331" max="3331" width="12.7109375" style="53" customWidth="1"/>
    <col min="3332" max="3332" width="9.140625" style="53"/>
    <col min="3333" max="3333" width="29.28515625" style="53" customWidth="1"/>
    <col min="3334" max="3334" width="71.7109375" style="53" customWidth="1"/>
    <col min="3335" max="3585" width="9.140625" style="53"/>
    <col min="3586" max="3586" width="55.28515625" style="53" customWidth="1"/>
    <col min="3587" max="3587" width="12.7109375" style="53" customWidth="1"/>
    <col min="3588" max="3588" width="9.140625" style="53"/>
    <col min="3589" max="3589" width="29.28515625" style="53" customWidth="1"/>
    <col min="3590" max="3590" width="71.7109375" style="53" customWidth="1"/>
    <col min="3591" max="3841" width="9.140625" style="53"/>
    <col min="3842" max="3842" width="55.28515625" style="53" customWidth="1"/>
    <col min="3843" max="3843" width="12.7109375" style="53" customWidth="1"/>
    <col min="3844" max="3844" width="9.140625" style="53"/>
    <col min="3845" max="3845" width="29.28515625" style="53" customWidth="1"/>
    <col min="3846" max="3846" width="71.7109375" style="53" customWidth="1"/>
    <col min="3847" max="4097" width="9.140625" style="53"/>
    <col min="4098" max="4098" width="55.28515625" style="53" customWidth="1"/>
    <col min="4099" max="4099" width="12.7109375" style="53" customWidth="1"/>
    <col min="4100" max="4100" width="9.140625" style="53"/>
    <col min="4101" max="4101" width="29.28515625" style="53" customWidth="1"/>
    <col min="4102" max="4102" width="71.7109375" style="53" customWidth="1"/>
    <col min="4103" max="4353" width="9.140625" style="53"/>
    <col min="4354" max="4354" width="55.28515625" style="53" customWidth="1"/>
    <col min="4355" max="4355" width="12.7109375" style="53" customWidth="1"/>
    <col min="4356" max="4356" width="9.140625" style="53"/>
    <col min="4357" max="4357" width="29.28515625" style="53" customWidth="1"/>
    <col min="4358" max="4358" width="71.7109375" style="53" customWidth="1"/>
    <col min="4359" max="4609" width="9.140625" style="53"/>
    <col min="4610" max="4610" width="55.28515625" style="53" customWidth="1"/>
    <col min="4611" max="4611" width="12.7109375" style="53" customWidth="1"/>
    <col min="4612" max="4612" width="9.140625" style="53"/>
    <col min="4613" max="4613" width="29.28515625" style="53" customWidth="1"/>
    <col min="4614" max="4614" width="71.7109375" style="53" customWidth="1"/>
    <col min="4615" max="4865" width="9.140625" style="53"/>
    <col min="4866" max="4866" width="55.28515625" style="53" customWidth="1"/>
    <col min="4867" max="4867" width="12.7109375" style="53" customWidth="1"/>
    <col min="4868" max="4868" width="9.140625" style="53"/>
    <col min="4869" max="4869" width="29.28515625" style="53" customWidth="1"/>
    <col min="4870" max="4870" width="71.7109375" style="53" customWidth="1"/>
    <col min="4871" max="5121" width="9.140625" style="53"/>
    <col min="5122" max="5122" width="55.28515625" style="53" customWidth="1"/>
    <col min="5123" max="5123" width="12.7109375" style="53" customWidth="1"/>
    <col min="5124" max="5124" width="9.140625" style="53"/>
    <col min="5125" max="5125" width="29.28515625" style="53" customWidth="1"/>
    <col min="5126" max="5126" width="71.7109375" style="53" customWidth="1"/>
    <col min="5127" max="5377" width="9.140625" style="53"/>
    <col min="5378" max="5378" width="55.28515625" style="53" customWidth="1"/>
    <col min="5379" max="5379" width="12.7109375" style="53" customWidth="1"/>
    <col min="5380" max="5380" width="9.140625" style="53"/>
    <col min="5381" max="5381" width="29.28515625" style="53" customWidth="1"/>
    <col min="5382" max="5382" width="71.7109375" style="53" customWidth="1"/>
    <col min="5383" max="5633" width="9.140625" style="53"/>
    <col min="5634" max="5634" width="55.28515625" style="53" customWidth="1"/>
    <col min="5635" max="5635" width="12.7109375" style="53" customWidth="1"/>
    <col min="5636" max="5636" width="9.140625" style="53"/>
    <col min="5637" max="5637" width="29.28515625" style="53" customWidth="1"/>
    <col min="5638" max="5638" width="71.7109375" style="53" customWidth="1"/>
    <col min="5639" max="5889" width="9.140625" style="53"/>
    <col min="5890" max="5890" width="55.28515625" style="53" customWidth="1"/>
    <col min="5891" max="5891" width="12.7109375" style="53" customWidth="1"/>
    <col min="5892" max="5892" width="9.140625" style="53"/>
    <col min="5893" max="5893" width="29.28515625" style="53" customWidth="1"/>
    <col min="5894" max="5894" width="71.7109375" style="53" customWidth="1"/>
    <col min="5895" max="6145" width="9.140625" style="53"/>
    <col min="6146" max="6146" width="55.28515625" style="53" customWidth="1"/>
    <col min="6147" max="6147" width="12.7109375" style="53" customWidth="1"/>
    <col min="6148" max="6148" width="9.140625" style="53"/>
    <col min="6149" max="6149" width="29.28515625" style="53" customWidth="1"/>
    <col min="6150" max="6150" width="71.7109375" style="53" customWidth="1"/>
    <col min="6151" max="6401" width="9.140625" style="53"/>
    <col min="6402" max="6402" width="55.28515625" style="53" customWidth="1"/>
    <col min="6403" max="6403" width="12.7109375" style="53" customWidth="1"/>
    <col min="6404" max="6404" width="9.140625" style="53"/>
    <col min="6405" max="6405" width="29.28515625" style="53" customWidth="1"/>
    <col min="6406" max="6406" width="71.7109375" style="53" customWidth="1"/>
    <col min="6407" max="6657" width="9.140625" style="53"/>
    <col min="6658" max="6658" width="55.28515625" style="53" customWidth="1"/>
    <col min="6659" max="6659" width="12.7109375" style="53" customWidth="1"/>
    <col min="6660" max="6660" width="9.140625" style="53"/>
    <col min="6661" max="6661" width="29.28515625" style="53" customWidth="1"/>
    <col min="6662" max="6662" width="71.7109375" style="53" customWidth="1"/>
    <col min="6663" max="6913" width="9.140625" style="53"/>
    <col min="6914" max="6914" width="55.28515625" style="53" customWidth="1"/>
    <col min="6915" max="6915" width="12.7109375" style="53" customWidth="1"/>
    <col min="6916" max="6916" width="9.140625" style="53"/>
    <col min="6917" max="6917" width="29.28515625" style="53" customWidth="1"/>
    <col min="6918" max="6918" width="71.7109375" style="53" customWidth="1"/>
    <col min="6919" max="7169" width="9.140625" style="53"/>
    <col min="7170" max="7170" width="55.28515625" style="53" customWidth="1"/>
    <col min="7171" max="7171" width="12.7109375" style="53" customWidth="1"/>
    <col min="7172" max="7172" width="9.140625" style="53"/>
    <col min="7173" max="7173" width="29.28515625" style="53" customWidth="1"/>
    <col min="7174" max="7174" width="71.7109375" style="53" customWidth="1"/>
    <col min="7175" max="7425" width="9.140625" style="53"/>
    <col min="7426" max="7426" width="55.28515625" style="53" customWidth="1"/>
    <col min="7427" max="7427" width="12.7109375" style="53" customWidth="1"/>
    <col min="7428" max="7428" width="9.140625" style="53"/>
    <col min="7429" max="7429" width="29.28515625" style="53" customWidth="1"/>
    <col min="7430" max="7430" width="71.7109375" style="53" customWidth="1"/>
    <col min="7431" max="7681" width="9.140625" style="53"/>
    <col min="7682" max="7682" width="55.28515625" style="53" customWidth="1"/>
    <col min="7683" max="7683" width="12.7109375" style="53" customWidth="1"/>
    <col min="7684" max="7684" width="9.140625" style="53"/>
    <col min="7685" max="7685" width="29.28515625" style="53" customWidth="1"/>
    <col min="7686" max="7686" width="71.7109375" style="53" customWidth="1"/>
    <col min="7687" max="7937" width="9.140625" style="53"/>
    <col min="7938" max="7938" width="55.28515625" style="53" customWidth="1"/>
    <col min="7939" max="7939" width="12.7109375" style="53" customWidth="1"/>
    <col min="7940" max="7940" width="9.140625" style="53"/>
    <col min="7941" max="7941" width="29.28515625" style="53" customWidth="1"/>
    <col min="7942" max="7942" width="71.7109375" style="53" customWidth="1"/>
    <col min="7943" max="8193" width="9.140625" style="53"/>
    <col min="8194" max="8194" width="55.28515625" style="53" customWidth="1"/>
    <col min="8195" max="8195" width="12.7109375" style="53" customWidth="1"/>
    <col min="8196" max="8196" width="9.140625" style="53"/>
    <col min="8197" max="8197" width="29.28515625" style="53" customWidth="1"/>
    <col min="8198" max="8198" width="71.7109375" style="53" customWidth="1"/>
    <col min="8199" max="8449" width="9.140625" style="53"/>
    <col min="8450" max="8450" width="55.28515625" style="53" customWidth="1"/>
    <col min="8451" max="8451" width="12.7109375" style="53" customWidth="1"/>
    <col min="8452" max="8452" width="9.140625" style="53"/>
    <col min="8453" max="8453" width="29.28515625" style="53" customWidth="1"/>
    <col min="8454" max="8454" width="71.7109375" style="53" customWidth="1"/>
    <col min="8455" max="8705" width="9.140625" style="53"/>
    <col min="8706" max="8706" width="55.28515625" style="53" customWidth="1"/>
    <col min="8707" max="8707" width="12.7109375" style="53" customWidth="1"/>
    <col min="8708" max="8708" width="9.140625" style="53"/>
    <col min="8709" max="8709" width="29.28515625" style="53" customWidth="1"/>
    <col min="8710" max="8710" width="71.7109375" style="53" customWidth="1"/>
    <col min="8711" max="8961" width="9.140625" style="53"/>
    <col min="8962" max="8962" width="55.28515625" style="53" customWidth="1"/>
    <col min="8963" max="8963" width="12.7109375" style="53" customWidth="1"/>
    <col min="8964" max="8964" width="9.140625" style="53"/>
    <col min="8965" max="8965" width="29.28515625" style="53" customWidth="1"/>
    <col min="8966" max="8966" width="71.7109375" style="53" customWidth="1"/>
    <col min="8967" max="9217" width="9.140625" style="53"/>
    <col min="9218" max="9218" width="55.28515625" style="53" customWidth="1"/>
    <col min="9219" max="9219" width="12.7109375" style="53" customWidth="1"/>
    <col min="9220" max="9220" width="9.140625" style="53"/>
    <col min="9221" max="9221" width="29.28515625" style="53" customWidth="1"/>
    <col min="9222" max="9222" width="71.7109375" style="53" customWidth="1"/>
    <col min="9223" max="9473" width="9.140625" style="53"/>
    <col min="9474" max="9474" width="55.28515625" style="53" customWidth="1"/>
    <col min="9475" max="9475" width="12.7109375" style="53" customWidth="1"/>
    <col min="9476" max="9476" width="9.140625" style="53"/>
    <col min="9477" max="9477" width="29.28515625" style="53" customWidth="1"/>
    <col min="9478" max="9478" width="71.7109375" style="53" customWidth="1"/>
    <col min="9479" max="9729" width="9.140625" style="53"/>
    <col min="9730" max="9730" width="55.28515625" style="53" customWidth="1"/>
    <col min="9731" max="9731" width="12.7109375" style="53" customWidth="1"/>
    <col min="9732" max="9732" width="9.140625" style="53"/>
    <col min="9733" max="9733" width="29.28515625" style="53" customWidth="1"/>
    <col min="9734" max="9734" width="71.7109375" style="53" customWidth="1"/>
    <col min="9735" max="9985" width="9.140625" style="53"/>
    <col min="9986" max="9986" width="55.28515625" style="53" customWidth="1"/>
    <col min="9987" max="9987" width="12.7109375" style="53" customWidth="1"/>
    <col min="9988" max="9988" width="9.140625" style="53"/>
    <col min="9989" max="9989" width="29.28515625" style="53" customWidth="1"/>
    <col min="9990" max="9990" width="71.7109375" style="53" customWidth="1"/>
    <col min="9991" max="10241" width="9.140625" style="53"/>
    <col min="10242" max="10242" width="55.28515625" style="53" customWidth="1"/>
    <col min="10243" max="10243" width="12.7109375" style="53" customWidth="1"/>
    <col min="10244" max="10244" width="9.140625" style="53"/>
    <col min="10245" max="10245" width="29.28515625" style="53" customWidth="1"/>
    <col min="10246" max="10246" width="71.7109375" style="53" customWidth="1"/>
    <col min="10247" max="10497" width="9.140625" style="53"/>
    <col min="10498" max="10498" width="55.28515625" style="53" customWidth="1"/>
    <col min="10499" max="10499" width="12.7109375" style="53" customWidth="1"/>
    <col min="10500" max="10500" width="9.140625" style="53"/>
    <col min="10501" max="10501" width="29.28515625" style="53" customWidth="1"/>
    <col min="10502" max="10502" width="71.7109375" style="53" customWidth="1"/>
    <col min="10503" max="10753" width="9.140625" style="53"/>
    <col min="10754" max="10754" width="55.28515625" style="53" customWidth="1"/>
    <col min="10755" max="10755" width="12.7109375" style="53" customWidth="1"/>
    <col min="10756" max="10756" width="9.140625" style="53"/>
    <col min="10757" max="10757" width="29.28515625" style="53" customWidth="1"/>
    <col min="10758" max="10758" width="71.7109375" style="53" customWidth="1"/>
    <col min="10759" max="11009" width="9.140625" style="53"/>
    <col min="11010" max="11010" width="55.28515625" style="53" customWidth="1"/>
    <col min="11011" max="11011" width="12.7109375" style="53" customWidth="1"/>
    <col min="11012" max="11012" width="9.140625" style="53"/>
    <col min="11013" max="11013" width="29.28515625" style="53" customWidth="1"/>
    <col min="11014" max="11014" width="71.7109375" style="53" customWidth="1"/>
    <col min="11015" max="11265" width="9.140625" style="53"/>
    <col min="11266" max="11266" width="55.28515625" style="53" customWidth="1"/>
    <col min="11267" max="11267" width="12.7109375" style="53" customWidth="1"/>
    <col min="11268" max="11268" width="9.140625" style="53"/>
    <col min="11269" max="11269" width="29.28515625" style="53" customWidth="1"/>
    <col min="11270" max="11270" width="71.7109375" style="53" customWidth="1"/>
    <col min="11271" max="11521" width="9.140625" style="53"/>
    <col min="11522" max="11522" width="55.28515625" style="53" customWidth="1"/>
    <col min="11523" max="11523" width="12.7109375" style="53" customWidth="1"/>
    <col min="11524" max="11524" width="9.140625" style="53"/>
    <col min="11525" max="11525" width="29.28515625" style="53" customWidth="1"/>
    <col min="11526" max="11526" width="71.7109375" style="53" customWidth="1"/>
    <col min="11527" max="11777" width="9.140625" style="53"/>
    <col min="11778" max="11778" width="55.28515625" style="53" customWidth="1"/>
    <col min="11779" max="11779" width="12.7109375" style="53" customWidth="1"/>
    <col min="11780" max="11780" width="9.140625" style="53"/>
    <col min="11781" max="11781" width="29.28515625" style="53" customWidth="1"/>
    <col min="11782" max="11782" width="71.7109375" style="53" customWidth="1"/>
    <col min="11783" max="12033" width="9.140625" style="53"/>
    <col min="12034" max="12034" width="55.28515625" style="53" customWidth="1"/>
    <col min="12035" max="12035" width="12.7109375" style="53" customWidth="1"/>
    <col min="12036" max="12036" width="9.140625" style="53"/>
    <col min="12037" max="12037" width="29.28515625" style="53" customWidth="1"/>
    <col min="12038" max="12038" width="71.7109375" style="53" customWidth="1"/>
    <col min="12039" max="12289" width="9.140625" style="53"/>
    <col min="12290" max="12290" width="55.28515625" style="53" customWidth="1"/>
    <col min="12291" max="12291" width="12.7109375" style="53" customWidth="1"/>
    <col min="12292" max="12292" width="9.140625" style="53"/>
    <col min="12293" max="12293" width="29.28515625" style="53" customWidth="1"/>
    <col min="12294" max="12294" width="71.7109375" style="53" customWidth="1"/>
    <col min="12295" max="12545" width="9.140625" style="53"/>
    <col min="12546" max="12546" width="55.28515625" style="53" customWidth="1"/>
    <col min="12547" max="12547" width="12.7109375" style="53" customWidth="1"/>
    <col min="12548" max="12548" width="9.140625" style="53"/>
    <col min="12549" max="12549" width="29.28515625" style="53" customWidth="1"/>
    <col min="12550" max="12550" width="71.7109375" style="53" customWidth="1"/>
    <col min="12551" max="12801" width="9.140625" style="53"/>
    <col min="12802" max="12802" width="55.28515625" style="53" customWidth="1"/>
    <col min="12803" max="12803" width="12.7109375" style="53" customWidth="1"/>
    <col min="12804" max="12804" width="9.140625" style="53"/>
    <col min="12805" max="12805" width="29.28515625" style="53" customWidth="1"/>
    <col min="12806" max="12806" width="71.7109375" style="53" customWidth="1"/>
    <col min="12807" max="13057" width="9.140625" style="53"/>
    <col min="13058" max="13058" width="55.28515625" style="53" customWidth="1"/>
    <col min="13059" max="13059" width="12.7109375" style="53" customWidth="1"/>
    <col min="13060" max="13060" width="9.140625" style="53"/>
    <col min="13061" max="13061" width="29.28515625" style="53" customWidth="1"/>
    <col min="13062" max="13062" width="71.7109375" style="53" customWidth="1"/>
    <col min="13063" max="13313" width="9.140625" style="53"/>
    <col min="13314" max="13314" width="55.28515625" style="53" customWidth="1"/>
    <col min="13315" max="13315" width="12.7109375" style="53" customWidth="1"/>
    <col min="13316" max="13316" width="9.140625" style="53"/>
    <col min="13317" max="13317" width="29.28515625" style="53" customWidth="1"/>
    <col min="13318" max="13318" width="71.7109375" style="53" customWidth="1"/>
    <col min="13319" max="13569" width="9.140625" style="53"/>
    <col min="13570" max="13570" width="55.28515625" style="53" customWidth="1"/>
    <col min="13571" max="13571" width="12.7109375" style="53" customWidth="1"/>
    <col min="13572" max="13572" width="9.140625" style="53"/>
    <col min="13573" max="13573" width="29.28515625" style="53" customWidth="1"/>
    <col min="13574" max="13574" width="71.7109375" style="53" customWidth="1"/>
    <col min="13575" max="13825" width="9.140625" style="53"/>
    <col min="13826" max="13826" width="55.28515625" style="53" customWidth="1"/>
    <col min="13827" max="13827" width="12.7109375" style="53" customWidth="1"/>
    <col min="13828" max="13828" width="9.140625" style="53"/>
    <col min="13829" max="13829" width="29.28515625" style="53" customWidth="1"/>
    <col min="13830" max="13830" width="71.7109375" style="53" customWidth="1"/>
    <col min="13831" max="14081" width="9.140625" style="53"/>
    <col min="14082" max="14082" width="55.28515625" style="53" customWidth="1"/>
    <col min="14083" max="14083" width="12.7109375" style="53" customWidth="1"/>
    <col min="14084" max="14084" width="9.140625" style="53"/>
    <col min="14085" max="14085" width="29.28515625" style="53" customWidth="1"/>
    <col min="14086" max="14086" width="71.7109375" style="53" customWidth="1"/>
    <col min="14087" max="14337" width="9.140625" style="53"/>
    <col min="14338" max="14338" width="55.28515625" style="53" customWidth="1"/>
    <col min="14339" max="14339" width="12.7109375" style="53" customWidth="1"/>
    <col min="14340" max="14340" width="9.140625" style="53"/>
    <col min="14341" max="14341" width="29.28515625" style="53" customWidth="1"/>
    <col min="14342" max="14342" width="71.7109375" style="53" customWidth="1"/>
    <col min="14343" max="14593" width="9.140625" style="53"/>
    <col min="14594" max="14594" width="55.28515625" style="53" customWidth="1"/>
    <col min="14595" max="14595" width="12.7109375" style="53" customWidth="1"/>
    <col min="14596" max="14596" width="9.140625" style="53"/>
    <col min="14597" max="14597" width="29.28515625" style="53" customWidth="1"/>
    <col min="14598" max="14598" width="71.7109375" style="53" customWidth="1"/>
    <col min="14599" max="14849" width="9.140625" style="53"/>
    <col min="14850" max="14850" width="55.28515625" style="53" customWidth="1"/>
    <col min="14851" max="14851" width="12.7109375" style="53" customWidth="1"/>
    <col min="14852" max="14852" width="9.140625" style="53"/>
    <col min="14853" max="14853" width="29.28515625" style="53" customWidth="1"/>
    <col min="14854" max="14854" width="71.7109375" style="53" customWidth="1"/>
    <col min="14855" max="15105" width="9.140625" style="53"/>
    <col min="15106" max="15106" width="55.28515625" style="53" customWidth="1"/>
    <col min="15107" max="15107" width="12.7109375" style="53" customWidth="1"/>
    <col min="15108" max="15108" width="9.140625" style="53"/>
    <col min="15109" max="15109" width="29.28515625" style="53" customWidth="1"/>
    <col min="15110" max="15110" width="71.7109375" style="53" customWidth="1"/>
    <col min="15111" max="15361" width="9.140625" style="53"/>
    <col min="15362" max="15362" width="55.28515625" style="53" customWidth="1"/>
    <col min="15363" max="15363" width="12.7109375" style="53" customWidth="1"/>
    <col min="15364" max="15364" width="9.140625" style="53"/>
    <col min="15365" max="15365" width="29.28515625" style="53" customWidth="1"/>
    <col min="15366" max="15366" width="71.7109375" style="53" customWidth="1"/>
    <col min="15367" max="15617" width="9.140625" style="53"/>
    <col min="15618" max="15618" width="55.28515625" style="53" customWidth="1"/>
    <col min="15619" max="15619" width="12.7109375" style="53" customWidth="1"/>
    <col min="15620" max="15620" width="9.140625" style="53"/>
    <col min="15621" max="15621" width="29.28515625" style="53" customWidth="1"/>
    <col min="15622" max="15622" width="71.7109375" style="53" customWidth="1"/>
    <col min="15623" max="15873" width="9.140625" style="53"/>
    <col min="15874" max="15874" width="55.28515625" style="53" customWidth="1"/>
    <col min="15875" max="15875" width="12.7109375" style="53" customWidth="1"/>
    <col min="15876" max="15876" width="9.140625" style="53"/>
    <col min="15877" max="15877" width="29.28515625" style="53" customWidth="1"/>
    <col min="15878" max="15878" width="71.7109375" style="53" customWidth="1"/>
    <col min="15879" max="16129" width="9.140625" style="53"/>
    <col min="16130" max="16130" width="55.28515625" style="53" customWidth="1"/>
    <col min="16131" max="16131" width="12.7109375" style="53" customWidth="1"/>
    <col min="16132" max="16132" width="9.140625" style="53"/>
    <col min="16133" max="16133" width="29.28515625" style="53" customWidth="1"/>
    <col min="16134" max="16134" width="71.7109375" style="53" customWidth="1"/>
    <col min="16135" max="16384" width="9.140625" style="53"/>
  </cols>
  <sheetData>
    <row r="1" spans="2:14">
      <c r="J1" s="52"/>
      <c r="K1" s="52"/>
      <c r="M1" s="54"/>
    </row>
    <row r="2" spans="2:14">
      <c r="B2" s="9" t="s">
        <v>558</v>
      </c>
      <c r="C2" s="10" t="s">
        <v>524</v>
      </c>
      <c r="D2" s="9" t="s">
        <v>559</v>
      </c>
      <c r="E2" s="57" t="s">
        <v>560</v>
      </c>
      <c r="F2" s="57" t="s">
        <v>389</v>
      </c>
      <c r="G2" s="82" t="s">
        <v>588</v>
      </c>
      <c r="H2" s="82" t="s">
        <v>593</v>
      </c>
      <c r="I2" s="47" t="s">
        <v>594</v>
      </c>
      <c r="J2" s="107"/>
      <c r="K2" s="107"/>
      <c r="L2" s="108"/>
      <c r="M2" s="109"/>
      <c r="N2" s="110"/>
    </row>
    <row r="3" spans="2:14">
      <c r="B3" s="9">
        <v>1</v>
      </c>
      <c r="C3" s="10" t="s">
        <v>561</v>
      </c>
      <c r="D3" s="9">
        <v>1</v>
      </c>
      <c r="E3" s="57">
        <v>6761</v>
      </c>
      <c r="F3" s="57">
        <f>E3*D3</f>
        <v>6761</v>
      </c>
      <c r="G3" s="82"/>
      <c r="H3" s="82">
        <f>F3</f>
        <v>6761</v>
      </c>
      <c r="I3" s="83"/>
      <c r="J3" s="107"/>
      <c r="K3" s="107"/>
      <c r="L3" s="110"/>
      <c r="M3" s="109"/>
      <c r="N3" s="110"/>
    </row>
    <row r="4" spans="2:14" ht="28.5">
      <c r="B4" s="9">
        <v>2</v>
      </c>
      <c r="C4" s="10" t="s">
        <v>562</v>
      </c>
      <c r="D4" s="9">
        <v>2</v>
      </c>
      <c r="E4" s="57">
        <v>7550</v>
      </c>
      <c r="F4" s="57">
        <f t="shared" ref="F4:F65" si="0">E4*D4</f>
        <v>15100</v>
      </c>
      <c r="G4" s="82"/>
      <c r="H4" s="82"/>
      <c r="I4" s="83">
        <f>F4</f>
        <v>15100</v>
      </c>
      <c r="J4" s="107"/>
      <c r="K4" s="107"/>
      <c r="L4" s="110"/>
      <c r="M4" s="109"/>
      <c r="N4" s="110"/>
    </row>
    <row r="5" spans="2:14">
      <c r="B5" s="9">
        <v>3</v>
      </c>
      <c r="C5" s="10" t="s">
        <v>563</v>
      </c>
      <c r="D5" s="9">
        <v>6</v>
      </c>
      <c r="E5" s="57">
        <v>18899</v>
      </c>
      <c r="F5" s="57">
        <f t="shared" si="0"/>
        <v>113394</v>
      </c>
      <c r="G5" s="82"/>
      <c r="H5" s="82">
        <f>F5</f>
        <v>113394</v>
      </c>
      <c r="J5" s="107"/>
      <c r="K5" s="107"/>
      <c r="L5" s="110"/>
      <c r="M5" s="109"/>
      <c r="N5" s="110"/>
    </row>
    <row r="6" spans="2:14">
      <c r="B6" s="9">
        <v>4</v>
      </c>
      <c r="C6" s="10" t="s">
        <v>564</v>
      </c>
      <c r="D6" s="9">
        <v>4</v>
      </c>
      <c r="E6" s="57">
        <v>4000</v>
      </c>
      <c r="F6" s="57">
        <f t="shared" si="0"/>
        <v>16000</v>
      </c>
      <c r="G6" s="82"/>
      <c r="H6" s="82"/>
      <c r="I6" s="83">
        <f>F6</f>
        <v>16000</v>
      </c>
      <c r="J6" s="107"/>
      <c r="K6" s="107"/>
      <c r="L6" s="110"/>
      <c r="M6" s="109"/>
      <c r="N6" s="110"/>
    </row>
    <row r="7" spans="2:14">
      <c r="B7" s="9">
        <v>5</v>
      </c>
      <c r="C7" s="10" t="s">
        <v>597</v>
      </c>
      <c r="D7" s="9">
        <v>1</v>
      </c>
      <c r="E7" s="57">
        <v>35999</v>
      </c>
      <c r="F7" s="57">
        <f t="shared" si="0"/>
        <v>35999</v>
      </c>
      <c r="G7" s="82"/>
      <c r="H7" s="82">
        <f t="shared" ref="H7:H25" si="1">F7</f>
        <v>35999</v>
      </c>
      <c r="J7" s="107"/>
      <c r="K7" s="107"/>
      <c r="L7" s="110"/>
      <c r="M7" s="109"/>
      <c r="N7" s="110"/>
    </row>
    <row r="8" spans="2:14">
      <c r="B8" s="9">
        <v>6</v>
      </c>
      <c r="C8" s="10" t="s">
        <v>565</v>
      </c>
      <c r="D8" s="9">
        <v>1</v>
      </c>
      <c r="E8" s="57">
        <v>24773</v>
      </c>
      <c r="F8" s="57">
        <f t="shared" si="0"/>
        <v>24773</v>
      </c>
      <c r="G8" s="82"/>
      <c r="H8" s="82">
        <f t="shared" si="1"/>
        <v>24773</v>
      </c>
      <c r="J8" s="107"/>
      <c r="K8" s="107"/>
      <c r="L8" s="110"/>
      <c r="M8" s="109"/>
      <c r="N8" s="110"/>
    </row>
    <row r="9" spans="2:14">
      <c r="B9" s="9">
        <v>7</v>
      </c>
      <c r="C9" s="10" t="s">
        <v>566</v>
      </c>
      <c r="D9" s="9">
        <v>2</v>
      </c>
      <c r="E9" s="57">
        <v>7299</v>
      </c>
      <c r="F9" s="57">
        <f t="shared" si="0"/>
        <v>14598</v>
      </c>
      <c r="G9" s="82"/>
      <c r="H9" s="82">
        <f t="shared" si="1"/>
        <v>14598</v>
      </c>
      <c r="J9" s="107"/>
      <c r="K9" s="107"/>
      <c r="L9" s="110"/>
      <c r="M9" s="109"/>
      <c r="N9" s="110"/>
    </row>
    <row r="10" spans="2:14">
      <c r="B10" s="9">
        <v>8</v>
      </c>
      <c r="C10" s="10" t="s">
        <v>567</v>
      </c>
      <c r="D10" s="9">
        <v>5</v>
      </c>
      <c r="E10" s="57">
        <v>22946</v>
      </c>
      <c r="F10" s="57">
        <f t="shared" si="0"/>
        <v>114730</v>
      </c>
      <c r="G10" s="82"/>
      <c r="H10" s="82">
        <f t="shared" si="1"/>
        <v>114730</v>
      </c>
      <c r="J10" s="107"/>
      <c r="K10" s="107"/>
      <c r="L10" s="110"/>
      <c r="M10" s="109"/>
      <c r="N10" s="110"/>
    </row>
    <row r="11" spans="2:14">
      <c r="B11" s="9">
        <v>9</v>
      </c>
      <c r="C11" s="10" t="s">
        <v>568</v>
      </c>
      <c r="D11" s="9">
        <v>3</v>
      </c>
      <c r="E11" s="57">
        <v>3209</v>
      </c>
      <c r="F11" s="57">
        <f t="shared" si="0"/>
        <v>9627</v>
      </c>
      <c r="G11" s="82"/>
      <c r="H11" s="82">
        <f t="shared" si="1"/>
        <v>9627</v>
      </c>
      <c r="J11" s="107"/>
      <c r="K11" s="107"/>
      <c r="L11" s="110"/>
      <c r="M11" s="109"/>
      <c r="N11" s="110"/>
    </row>
    <row r="12" spans="2:14" ht="28.5">
      <c r="B12" s="9">
        <v>10</v>
      </c>
      <c r="C12" s="58" t="s">
        <v>569</v>
      </c>
      <c r="D12" s="9">
        <v>1</v>
      </c>
      <c r="E12" s="59">
        <v>39700</v>
      </c>
      <c r="F12" s="57">
        <f t="shared" si="0"/>
        <v>39700</v>
      </c>
      <c r="G12" s="82"/>
      <c r="H12" s="82">
        <f t="shared" si="1"/>
        <v>39700</v>
      </c>
      <c r="J12" s="107"/>
      <c r="K12" s="107"/>
      <c r="L12" s="110"/>
      <c r="M12" s="109"/>
      <c r="N12" s="110"/>
    </row>
    <row r="13" spans="2:14" ht="28.5">
      <c r="B13" s="9">
        <v>11</v>
      </c>
      <c r="C13" s="58" t="s">
        <v>570</v>
      </c>
      <c r="D13" s="9">
        <v>2</v>
      </c>
      <c r="E13" s="59">
        <v>23600</v>
      </c>
      <c r="F13" s="57">
        <f t="shared" si="0"/>
        <v>47200</v>
      </c>
      <c r="G13" s="82"/>
      <c r="H13" s="82">
        <f t="shared" si="1"/>
        <v>47200</v>
      </c>
      <c r="J13" s="107"/>
      <c r="K13" s="107"/>
      <c r="L13" s="110"/>
      <c r="M13" s="109"/>
      <c r="N13" s="110"/>
    </row>
    <row r="14" spans="2:14">
      <c r="B14" s="9">
        <v>12</v>
      </c>
      <c r="C14" s="10" t="s">
        <v>571</v>
      </c>
      <c r="D14" s="9">
        <v>1</v>
      </c>
      <c r="E14" s="57">
        <v>21938</v>
      </c>
      <c r="F14" s="57">
        <f t="shared" si="0"/>
        <v>21938</v>
      </c>
      <c r="G14" s="82"/>
      <c r="H14" s="82">
        <f t="shared" si="1"/>
        <v>21938</v>
      </c>
      <c r="J14" s="110"/>
      <c r="K14" s="110"/>
      <c r="L14" s="110"/>
      <c r="M14" s="110"/>
      <c r="N14" s="110"/>
    </row>
    <row r="15" spans="2:14" ht="28.5">
      <c r="B15" s="9">
        <v>13</v>
      </c>
      <c r="C15" s="10" t="s">
        <v>572</v>
      </c>
      <c r="D15" s="9">
        <v>1</v>
      </c>
      <c r="E15" s="57">
        <v>20944</v>
      </c>
      <c r="F15" s="57">
        <f t="shared" si="0"/>
        <v>20944</v>
      </c>
      <c r="G15" s="82"/>
      <c r="H15" s="82">
        <f t="shared" si="1"/>
        <v>20944</v>
      </c>
      <c r="J15" s="110"/>
      <c r="K15" s="110"/>
      <c r="L15" s="110"/>
      <c r="M15" s="110"/>
      <c r="N15" s="110"/>
    </row>
    <row r="16" spans="2:14" ht="28.5">
      <c r="B16" s="9">
        <v>14</v>
      </c>
      <c r="C16" s="10" t="s">
        <v>573</v>
      </c>
      <c r="D16" s="9">
        <v>8</v>
      </c>
      <c r="E16" s="57">
        <v>10056</v>
      </c>
      <c r="F16" s="57">
        <f t="shared" si="0"/>
        <v>80448</v>
      </c>
      <c r="G16" s="82"/>
      <c r="H16" s="82">
        <f t="shared" si="1"/>
        <v>80448</v>
      </c>
      <c r="J16" s="110"/>
      <c r="K16" s="110"/>
      <c r="L16" s="111"/>
      <c r="M16" s="110"/>
      <c r="N16" s="110"/>
    </row>
    <row r="17" spans="2:14" ht="28.5">
      <c r="B17" s="9">
        <v>15</v>
      </c>
      <c r="C17" s="10" t="s">
        <v>574</v>
      </c>
      <c r="D17" s="9">
        <v>1</v>
      </c>
      <c r="E17" s="57">
        <v>8424</v>
      </c>
      <c r="F17" s="57">
        <f t="shared" si="0"/>
        <v>8424</v>
      </c>
      <c r="G17" s="82"/>
      <c r="H17" s="82">
        <f t="shared" si="1"/>
        <v>8424</v>
      </c>
      <c r="J17" s="110"/>
      <c r="K17" s="110"/>
      <c r="L17" s="110"/>
      <c r="M17" s="110"/>
      <c r="N17" s="110"/>
    </row>
    <row r="18" spans="2:14">
      <c r="B18" s="9">
        <v>16</v>
      </c>
      <c r="C18" s="10" t="s">
        <v>575</v>
      </c>
      <c r="D18" s="9">
        <v>1</v>
      </c>
      <c r="E18" s="57">
        <v>7555</v>
      </c>
      <c r="F18" s="57">
        <f t="shared" si="0"/>
        <v>7555</v>
      </c>
      <c r="G18" s="82"/>
      <c r="H18" s="82">
        <f t="shared" si="1"/>
        <v>7555</v>
      </c>
    </row>
    <row r="19" spans="2:14" ht="28.5">
      <c r="B19" s="9">
        <v>17</v>
      </c>
      <c r="C19" s="10" t="s">
        <v>576</v>
      </c>
      <c r="D19" s="9">
        <v>1</v>
      </c>
      <c r="E19" s="57">
        <v>15638</v>
      </c>
      <c r="F19" s="57">
        <f t="shared" si="0"/>
        <v>15638</v>
      </c>
      <c r="G19" s="82"/>
      <c r="H19" s="82">
        <f t="shared" si="1"/>
        <v>15638</v>
      </c>
    </row>
    <row r="20" spans="2:14">
      <c r="B20" s="9">
        <v>18</v>
      </c>
      <c r="C20" s="10" t="s">
        <v>577</v>
      </c>
      <c r="D20" s="9">
        <v>3</v>
      </c>
      <c r="E20" s="57">
        <v>17000</v>
      </c>
      <c r="F20" s="57">
        <f t="shared" si="0"/>
        <v>51000</v>
      </c>
      <c r="G20" s="82"/>
      <c r="H20" s="82">
        <f t="shared" si="1"/>
        <v>51000</v>
      </c>
    </row>
    <row r="21" spans="2:14">
      <c r="B21" s="9">
        <v>19</v>
      </c>
      <c r="C21" s="10" t="s">
        <v>578</v>
      </c>
      <c r="D21" s="9">
        <v>2</v>
      </c>
      <c r="E21" s="57">
        <v>7476</v>
      </c>
      <c r="F21" s="57">
        <f t="shared" si="0"/>
        <v>14952</v>
      </c>
      <c r="G21" s="82"/>
      <c r="H21" s="82">
        <f t="shared" si="1"/>
        <v>14952</v>
      </c>
    </row>
    <row r="22" spans="2:14">
      <c r="B22" s="9">
        <v>20</v>
      </c>
      <c r="C22" s="10" t="s">
        <v>579</v>
      </c>
      <c r="D22" s="9">
        <v>10</v>
      </c>
      <c r="E22" s="57">
        <v>13430</v>
      </c>
      <c r="F22" s="57">
        <f t="shared" si="0"/>
        <v>134300</v>
      </c>
      <c r="G22" s="82"/>
      <c r="H22" s="82">
        <f t="shared" si="1"/>
        <v>134300</v>
      </c>
    </row>
    <row r="23" spans="2:14" ht="28.5">
      <c r="B23" s="9">
        <v>21</v>
      </c>
      <c r="C23" s="10" t="s">
        <v>580</v>
      </c>
      <c r="D23" s="9">
        <v>2</v>
      </c>
      <c r="E23" s="57">
        <v>11036</v>
      </c>
      <c r="F23" s="57">
        <f t="shared" si="0"/>
        <v>22072</v>
      </c>
      <c r="G23" s="82"/>
      <c r="H23" s="82">
        <f t="shared" si="1"/>
        <v>22072</v>
      </c>
    </row>
    <row r="24" spans="2:14" ht="28.5">
      <c r="B24" s="9">
        <v>22</v>
      </c>
      <c r="C24" s="10" t="s">
        <v>581</v>
      </c>
      <c r="D24" s="9">
        <v>2</v>
      </c>
      <c r="E24" s="57">
        <v>11894</v>
      </c>
      <c r="F24" s="57">
        <f t="shared" si="0"/>
        <v>23788</v>
      </c>
      <c r="G24" s="82"/>
      <c r="H24" s="82">
        <f t="shared" si="1"/>
        <v>23788</v>
      </c>
    </row>
    <row r="25" spans="2:14">
      <c r="B25" s="9">
        <v>23</v>
      </c>
      <c r="C25" s="10" t="s">
        <v>582</v>
      </c>
      <c r="D25" s="9">
        <v>1</v>
      </c>
      <c r="E25" s="57">
        <v>12582</v>
      </c>
      <c r="F25" s="57">
        <f t="shared" si="0"/>
        <v>12582</v>
      </c>
      <c r="G25" s="82"/>
      <c r="H25" s="82">
        <f t="shared" si="1"/>
        <v>12582</v>
      </c>
    </row>
    <row r="26" spans="2:14" ht="28.5">
      <c r="B26" s="9">
        <v>24</v>
      </c>
      <c r="C26" s="10" t="s">
        <v>467</v>
      </c>
      <c r="D26" s="9">
        <v>2</v>
      </c>
      <c r="E26" s="60">
        <v>29690</v>
      </c>
      <c r="F26" s="57">
        <f t="shared" si="0"/>
        <v>59380</v>
      </c>
      <c r="G26" s="82"/>
      <c r="H26" s="82"/>
      <c r="I26" s="83">
        <f>F26</f>
        <v>59380</v>
      </c>
    </row>
    <row r="27" spans="2:14" ht="28.5">
      <c r="B27" s="9">
        <v>25</v>
      </c>
      <c r="C27" s="10" t="s">
        <v>468</v>
      </c>
      <c r="D27" s="9">
        <v>1</v>
      </c>
      <c r="E27" s="60">
        <v>156110</v>
      </c>
      <c r="F27" s="57">
        <f t="shared" si="0"/>
        <v>156110</v>
      </c>
      <c r="G27" s="82">
        <f>F27</f>
        <v>156110</v>
      </c>
      <c r="H27" s="82"/>
      <c r="I27" s="83"/>
    </row>
    <row r="28" spans="2:14">
      <c r="B28" s="9">
        <v>26</v>
      </c>
      <c r="C28" s="10" t="s">
        <v>616</v>
      </c>
      <c r="D28" s="9">
        <v>1</v>
      </c>
      <c r="E28" s="60">
        <v>13900</v>
      </c>
      <c r="F28" s="57">
        <f t="shared" si="0"/>
        <v>13900</v>
      </c>
      <c r="G28" s="82"/>
      <c r="H28" s="82"/>
      <c r="I28" s="83">
        <f>F28</f>
        <v>13900</v>
      </c>
    </row>
    <row r="29" spans="2:14" ht="28.5">
      <c r="B29" s="9">
        <v>27</v>
      </c>
      <c r="C29" s="10" t="s">
        <v>469</v>
      </c>
      <c r="D29" s="9">
        <v>2</v>
      </c>
      <c r="E29" s="60">
        <v>19320</v>
      </c>
      <c r="F29" s="57">
        <f t="shared" si="0"/>
        <v>38640</v>
      </c>
      <c r="G29" s="82"/>
      <c r="H29" s="82">
        <f>F29</f>
        <v>38640</v>
      </c>
    </row>
    <row r="30" spans="2:14" ht="28.5">
      <c r="B30" s="9">
        <v>28</v>
      </c>
      <c r="C30" s="10" t="s">
        <v>470</v>
      </c>
      <c r="D30" s="9">
        <v>25</v>
      </c>
      <c r="E30" s="60">
        <v>4000</v>
      </c>
      <c r="F30" s="57">
        <f t="shared" si="0"/>
        <v>100000</v>
      </c>
      <c r="G30" s="82"/>
      <c r="H30" s="82"/>
      <c r="I30" s="83">
        <f>F30</f>
        <v>100000</v>
      </c>
    </row>
    <row r="31" spans="2:14" ht="28.5">
      <c r="B31" s="9">
        <v>29</v>
      </c>
      <c r="C31" s="10" t="s">
        <v>471</v>
      </c>
      <c r="D31" s="9">
        <v>25</v>
      </c>
      <c r="E31" s="60">
        <v>3800</v>
      </c>
      <c r="F31" s="57">
        <f t="shared" si="0"/>
        <v>95000</v>
      </c>
      <c r="G31" s="82"/>
      <c r="H31" s="82"/>
      <c r="I31" s="83">
        <f>F31</f>
        <v>95000</v>
      </c>
    </row>
    <row r="32" spans="2:14">
      <c r="B32" s="9">
        <v>30</v>
      </c>
      <c r="C32" s="10" t="s">
        <v>472</v>
      </c>
      <c r="D32" s="9">
        <v>25</v>
      </c>
      <c r="E32" s="60">
        <v>10890</v>
      </c>
      <c r="F32" s="57">
        <f t="shared" si="0"/>
        <v>272250</v>
      </c>
      <c r="G32" s="82"/>
      <c r="H32" s="82"/>
      <c r="I32" s="83">
        <f>F32</f>
        <v>272250</v>
      </c>
    </row>
    <row r="33" spans="2:9">
      <c r="B33" s="9">
        <v>31</v>
      </c>
      <c r="C33" s="10" t="s">
        <v>473</v>
      </c>
      <c r="D33" s="9">
        <v>25</v>
      </c>
      <c r="E33" s="60">
        <v>10230</v>
      </c>
      <c r="F33" s="57">
        <f t="shared" si="0"/>
        <v>255750</v>
      </c>
      <c r="G33" s="82"/>
      <c r="H33" s="82"/>
      <c r="I33" s="83">
        <f>F33</f>
        <v>255750</v>
      </c>
    </row>
    <row r="34" spans="2:9">
      <c r="B34" s="9">
        <v>32</v>
      </c>
      <c r="C34" s="10" t="s">
        <v>474</v>
      </c>
      <c r="D34" s="9">
        <v>25</v>
      </c>
      <c r="E34" s="60">
        <f>5090</f>
        <v>5090</v>
      </c>
      <c r="F34" s="57">
        <f t="shared" si="0"/>
        <v>127250</v>
      </c>
      <c r="G34" s="82"/>
      <c r="H34" s="82"/>
      <c r="I34" s="83">
        <f>F34</f>
        <v>127250</v>
      </c>
    </row>
    <row r="35" spans="2:9">
      <c r="B35" s="9">
        <v>33</v>
      </c>
      <c r="C35" s="10" t="s">
        <v>475</v>
      </c>
      <c r="D35" s="9">
        <v>1</v>
      </c>
      <c r="E35" s="60">
        <v>7900</v>
      </c>
      <c r="F35" s="57">
        <f t="shared" si="0"/>
        <v>7900</v>
      </c>
      <c r="G35" s="82"/>
      <c r="H35" s="82">
        <f>F35</f>
        <v>7900</v>
      </c>
    </row>
    <row r="36" spans="2:9" ht="28.5">
      <c r="B36" s="9">
        <v>34</v>
      </c>
      <c r="C36" s="10" t="s">
        <v>476</v>
      </c>
      <c r="D36" s="9">
        <v>4</v>
      </c>
      <c r="E36" s="60">
        <v>5250</v>
      </c>
      <c r="F36" s="57">
        <f t="shared" si="0"/>
        <v>21000</v>
      </c>
      <c r="G36" s="82"/>
      <c r="H36" s="82">
        <f>F36</f>
        <v>21000</v>
      </c>
    </row>
    <row r="37" spans="2:9">
      <c r="B37" s="9">
        <v>35</v>
      </c>
      <c r="C37" s="10" t="s">
        <v>477</v>
      </c>
      <c r="D37" s="9">
        <v>1</v>
      </c>
      <c r="E37" s="60">
        <v>3550</v>
      </c>
      <c r="F37" s="57">
        <f t="shared" si="0"/>
        <v>3550</v>
      </c>
      <c r="G37" s="82"/>
      <c r="H37" s="82"/>
      <c r="I37" s="83">
        <f>F37</f>
        <v>3550</v>
      </c>
    </row>
    <row r="38" spans="2:9">
      <c r="B38" s="9">
        <v>36</v>
      </c>
      <c r="C38" s="10" t="s">
        <v>478</v>
      </c>
      <c r="D38" s="9">
        <v>1</v>
      </c>
      <c r="E38" s="60">
        <v>8650</v>
      </c>
      <c r="F38" s="57">
        <f t="shared" si="0"/>
        <v>8650</v>
      </c>
      <c r="G38" s="82"/>
      <c r="H38" s="82"/>
      <c r="I38" s="83">
        <f>F38</f>
        <v>8650</v>
      </c>
    </row>
    <row r="39" spans="2:9" ht="28.5">
      <c r="B39" s="9">
        <v>37</v>
      </c>
      <c r="C39" s="10" t="s">
        <v>479</v>
      </c>
      <c r="D39" s="9">
        <v>18</v>
      </c>
      <c r="E39" s="60">
        <v>6960</v>
      </c>
      <c r="F39" s="57">
        <f t="shared" si="0"/>
        <v>125280</v>
      </c>
      <c r="G39" s="82"/>
      <c r="H39" s="82">
        <f>F39</f>
        <v>125280</v>
      </c>
      <c r="I39" s="83"/>
    </row>
    <row r="40" spans="2:9">
      <c r="B40" s="9">
        <v>38</v>
      </c>
      <c r="C40" s="10" t="s">
        <v>480</v>
      </c>
      <c r="D40" s="9">
        <v>2</v>
      </c>
      <c r="E40" s="60">
        <v>3210</v>
      </c>
      <c r="F40" s="57">
        <f t="shared" si="0"/>
        <v>6420</v>
      </c>
      <c r="G40" s="82"/>
      <c r="H40" s="82"/>
      <c r="I40" s="83">
        <f>F40</f>
        <v>6420</v>
      </c>
    </row>
    <row r="41" spans="2:9" ht="28.5">
      <c r="B41" s="9">
        <v>39</v>
      </c>
      <c r="C41" s="10" t="s">
        <v>481</v>
      </c>
      <c r="D41" s="9">
        <v>1</v>
      </c>
      <c r="E41" s="60">
        <v>19300</v>
      </c>
      <c r="F41" s="57">
        <f t="shared" si="0"/>
        <v>19300</v>
      </c>
      <c r="G41" s="82"/>
      <c r="H41" s="82">
        <f>F41</f>
        <v>19300</v>
      </c>
    </row>
    <row r="42" spans="2:9">
      <c r="B42" s="9">
        <v>40</v>
      </c>
      <c r="C42" s="10" t="s">
        <v>482</v>
      </c>
      <c r="D42" s="9">
        <v>1</v>
      </c>
      <c r="E42" s="60">
        <v>12550</v>
      </c>
      <c r="F42" s="57">
        <f t="shared" si="0"/>
        <v>12550</v>
      </c>
      <c r="G42" s="82"/>
      <c r="H42" s="82">
        <f>F42</f>
        <v>12550</v>
      </c>
    </row>
    <row r="43" spans="2:9">
      <c r="B43" s="9">
        <v>41</v>
      </c>
      <c r="C43" s="10" t="s">
        <v>483</v>
      </c>
      <c r="D43" s="9">
        <v>6</v>
      </c>
      <c r="E43" s="60">
        <v>4650</v>
      </c>
      <c r="F43" s="57">
        <f t="shared" si="0"/>
        <v>27900</v>
      </c>
      <c r="G43" s="82"/>
      <c r="H43" s="82"/>
      <c r="I43" s="83">
        <f>F43</f>
        <v>27900</v>
      </c>
    </row>
    <row r="44" spans="2:9">
      <c r="B44" s="9">
        <v>42</v>
      </c>
      <c r="C44" s="10" t="s">
        <v>484</v>
      </c>
      <c r="D44" s="9">
        <v>6</v>
      </c>
      <c r="E44" s="60">
        <v>3650</v>
      </c>
      <c r="F44" s="57">
        <f t="shared" si="0"/>
        <v>21900</v>
      </c>
      <c r="G44" s="82"/>
      <c r="H44" s="82"/>
      <c r="I44" s="83">
        <f>F44</f>
        <v>21900</v>
      </c>
    </row>
    <row r="45" spans="2:9">
      <c r="B45" s="9">
        <v>43</v>
      </c>
      <c r="C45" s="10" t="s">
        <v>485</v>
      </c>
      <c r="D45" s="9">
        <v>8</v>
      </c>
      <c r="E45" s="60">
        <v>620</v>
      </c>
      <c r="F45" s="57">
        <f t="shared" si="0"/>
        <v>4960</v>
      </c>
      <c r="G45" s="82"/>
      <c r="H45" s="82"/>
      <c r="I45" s="83">
        <f>F45</f>
        <v>4960</v>
      </c>
    </row>
    <row r="46" spans="2:9">
      <c r="B46" s="9">
        <v>44</v>
      </c>
      <c r="C46" s="10" t="s">
        <v>486</v>
      </c>
      <c r="D46" s="9">
        <v>2</v>
      </c>
      <c r="E46" s="60">
        <v>3600</v>
      </c>
      <c r="F46" s="57">
        <f t="shared" si="0"/>
        <v>7200</v>
      </c>
      <c r="G46" s="82"/>
      <c r="H46" s="82"/>
      <c r="I46" s="83">
        <f>F46</f>
        <v>7200</v>
      </c>
    </row>
    <row r="47" spans="2:9">
      <c r="B47" s="9">
        <v>45</v>
      </c>
      <c r="C47" s="10" t="s">
        <v>487</v>
      </c>
      <c r="D47" s="9">
        <v>2</v>
      </c>
      <c r="E47" s="60">
        <v>2100</v>
      </c>
      <c r="F47" s="57">
        <f t="shared" si="0"/>
        <v>4200</v>
      </c>
      <c r="G47" s="82"/>
      <c r="H47" s="82"/>
      <c r="I47" s="83">
        <f>F47</f>
        <v>4200</v>
      </c>
    </row>
    <row r="48" spans="2:9">
      <c r="B48" s="9">
        <v>46</v>
      </c>
      <c r="C48" s="10" t="s">
        <v>488</v>
      </c>
      <c r="D48" s="9">
        <v>2</v>
      </c>
      <c r="E48" s="60">
        <v>10999</v>
      </c>
      <c r="F48" s="57">
        <f t="shared" si="0"/>
        <v>21998</v>
      </c>
      <c r="G48" s="82"/>
      <c r="H48" s="82">
        <f>F48</f>
        <v>21998</v>
      </c>
    </row>
    <row r="49" spans="2:9" ht="28.5">
      <c r="B49" s="9">
        <v>47</v>
      </c>
      <c r="C49" s="10" t="s">
        <v>489</v>
      </c>
      <c r="D49" s="9">
        <v>15</v>
      </c>
      <c r="E49" s="60">
        <v>720</v>
      </c>
      <c r="F49" s="57">
        <f t="shared" si="0"/>
        <v>10800</v>
      </c>
      <c r="G49" s="82"/>
      <c r="H49" s="82"/>
      <c r="I49" s="83">
        <f>F49</f>
        <v>10800</v>
      </c>
    </row>
    <row r="50" spans="2:9">
      <c r="B50" s="9">
        <v>48</v>
      </c>
      <c r="C50" s="10" t="s">
        <v>490</v>
      </c>
      <c r="D50" s="9">
        <v>15</v>
      </c>
      <c r="E50" s="60">
        <v>720</v>
      </c>
      <c r="F50" s="57">
        <f t="shared" si="0"/>
        <v>10800</v>
      </c>
      <c r="G50" s="82"/>
      <c r="H50" s="82"/>
      <c r="I50" s="83">
        <f>F50</f>
        <v>10800</v>
      </c>
    </row>
    <row r="51" spans="2:9">
      <c r="B51" s="9">
        <v>49</v>
      </c>
      <c r="C51" s="10" t="s">
        <v>491</v>
      </c>
      <c r="D51" s="9">
        <v>15</v>
      </c>
      <c r="E51" s="60">
        <v>4600</v>
      </c>
      <c r="F51" s="57">
        <f t="shared" si="0"/>
        <v>69000</v>
      </c>
      <c r="G51" s="82"/>
      <c r="H51" s="82"/>
      <c r="I51" s="83">
        <f>F51</f>
        <v>69000</v>
      </c>
    </row>
    <row r="52" spans="2:9" ht="28.5">
      <c r="B52" s="9">
        <v>50</v>
      </c>
      <c r="C52" s="10" t="s">
        <v>492</v>
      </c>
      <c r="D52" s="9">
        <v>15</v>
      </c>
      <c r="E52" s="60">
        <v>7500</v>
      </c>
      <c r="F52" s="57">
        <f t="shared" si="0"/>
        <v>112500</v>
      </c>
      <c r="G52" s="82"/>
      <c r="H52" s="82"/>
      <c r="I52" s="83">
        <f>F52</f>
        <v>112500</v>
      </c>
    </row>
    <row r="53" spans="2:9">
      <c r="B53" s="9">
        <v>51</v>
      </c>
      <c r="C53" s="10" t="s">
        <v>493</v>
      </c>
      <c r="D53" s="9">
        <v>2</v>
      </c>
      <c r="E53" s="60">
        <v>2760</v>
      </c>
      <c r="F53" s="57">
        <f t="shared" si="0"/>
        <v>5520</v>
      </c>
      <c r="G53" s="82"/>
      <c r="H53" s="82"/>
      <c r="I53" s="83">
        <f>F53</f>
        <v>5520</v>
      </c>
    </row>
    <row r="54" spans="2:9">
      <c r="B54" s="9">
        <v>52</v>
      </c>
      <c r="C54" s="61" t="s">
        <v>494</v>
      </c>
      <c r="D54" s="9">
        <v>4</v>
      </c>
      <c r="E54" s="62">
        <v>16999</v>
      </c>
      <c r="F54" s="57">
        <f t="shared" si="0"/>
        <v>67996</v>
      </c>
      <c r="G54" s="82"/>
      <c r="H54" s="82">
        <f>F54</f>
        <v>67996</v>
      </c>
    </row>
    <row r="55" spans="2:9">
      <c r="B55" s="9">
        <v>53</v>
      </c>
      <c r="C55" s="10" t="s">
        <v>495</v>
      </c>
      <c r="D55" s="9">
        <v>2</v>
      </c>
      <c r="E55" s="60">
        <v>3050</v>
      </c>
      <c r="F55" s="57">
        <f t="shared" si="0"/>
        <v>6100</v>
      </c>
      <c r="G55" s="82"/>
      <c r="H55" s="82"/>
      <c r="I55" s="83">
        <f>F55</f>
        <v>6100</v>
      </c>
    </row>
    <row r="56" spans="2:9" ht="28.5">
      <c r="B56" s="9">
        <v>54</v>
      </c>
      <c r="C56" s="10" t="s">
        <v>496</v>
      </c>
      <c r="D56" s="9">
        <v>3</v>
      </c>
      <c r="E56" s="60">
        <v>43990</v>
      </c>
      <c r="F56" s="57">
        <f t="shared" si="0"/>
        <v>131970</v>
      </c>
      <c r="G56" s="82"/>
      <c r="H56" s="82">
        <f>F56</f>
        <v>131970</v>
      </c>
    </row>
    <row r="57" spans="2:9" ht="28.5">
      <c r="B57" s="9">
        <v>55</v>
      </c>
      <c r="C57" s="10" t="s">
        <v>497</v>
      </c>
      <c r="D57" s="9">
        <v>8</v>
      </c>
      <c r="E57" s="60">
        <v>6400</v>
      </c>
      <c r="F57" s="57">
        <f t="shared" si="0"/>
        <v>51200</v>
      </c>
      <c r="G57" s="82"/>
      <c r="H57" s="82"/>
      <c r="I57" s="83">
        <f>F57</f>
        <v>51200</v>
      </c>
    </row>
    <row r="58" spans="2:9">
      <c r="B58" s="9">
        <v>56</v>
      </c>
      <c r="C58" s="10" t="s">
        <v>498</v>
      </c>
      <c r="D58" s="9">
        <v>3</v>
      </c>
      <c r="E58" s="60">
        <v>4150</v>
      </c>
      <c r="F58" s="57">
        <f t="shared" si="0"/>
        <v>12450</v>
      </c>
      <c r="G58" s="82"/>
      <c r="H58" s="82"/>
      <c r="I58" s="83">
        <f>F58</f>
        <v>12450</v>
      </c>
    </row>
    <row r="59" spans="2:9" ht="28.5">
      <c r="B59" s="9">
        <v>57</v>
      </c>
      <c r="C59" s="10" t="s">
        <v>499</v>
      </c>
      <c r="D59" s="9">
        <v>2</v>
      </c>
      <c r="E59" s="60">
        <v>1850</v>
      </c>
      <c r="F59" s="57">
        <f t="shared" si="0"/>
        <v>3700</v>
      </c>
      <c r="G59" s="82"/>
      <c r="H59" s="82"/>
      <c r="I59" s="83">
        <f>F59</f>
        <v>3700</v>
      </c>
    </row>
    <row r="60" spans="2:9">
      <c r="B60" s="9">
        <v>58</v>
      </c>
      <c r="C60" s="10" t="s">
        <v>500</v>
      </c>
      <c r="D60" s="9">
        <v>3</v>
      </c>
      <c r="E60" s="60">
        <v>3680</v>
      </c>
      <c r="F60" s="57">
        <f t="shared" si="0"/>
        <v>11040</v>
      </c>
      <c r="G60" s="82"/>
      <c r="H60" s="82"/>
      <c r="I60" s="83">
        <f>F60</f>
        <v>11040</v>
      </c>
    </row>
    <row r="61" spans="2:9" ht="28.5">
      <c r="B61" s="9">
        <v>59</v>
      </c>
      <c r="C61" s="10" t="s">
        <v>501</v>
      </c>
      <c r="D61" s="9">
        <v>2</v>
      </c>
      <c r="E61" s="60">
        <v>900</v>
      </c>
      <c r="F61" s="57">
        <f t="shared" si="0"/>
        <v>1800</v>
      </c>
      <c r="G61" s="82"/>
      <c r="H61" s="82"/>
      <c r="I61" s="83">
        <f>F61</f>
        <v>1800</v>
      </c>
    </row>
    <row r="62" spans="2:9">
      <c r="B62" s="9">
        <v>60</v>
      </c>
      <c r="C62" s="10" t="s">
        <v>502</v>
      </c>
      <c r="D62" s="9">
        <v>1</v>
      </c>
      <c r="E62" s="60">
        <v>34000</v>
      </c>
      <c r="F62" s="57">
        <f t="shared" si="0"/>
        <v>34000</v>
      </c>
      <c r="G62" s="82"/>
      <c r="H62" s="82">
        <f>F62</f>
        <v>34000</v>
      </c>
    </row>
    <row r="63" spans="2:9">
      <c r="B63" s="9">
        <v>61</v>
      </c>
      <c r="C63" s="10" t="s">
        <v>503</v>
      </c>
      <c r="D63" s="9">
        <v>6</v>
      </c>
      <c r="E63" s="60">
        <v>1540</v>
      </c>
      <c r="F63" s="57">
        <f t="shared" si="0"/>
        <v>9240</v>
      </c>
      <c r="G63" s="82"/>
      <c r="H63" s="82"/>
      <c r="I63" s="83">
        <f>F63</f>
        <v>9240</v>
      </c>
    </row>
    <row r="64" spans="2:9">
      <c r="B64" s="9">
        <v>62</v>
      </c>
      <c r="C64" s="10" t="s">
        <v>504</v>
      </c>
      <c r="D64" s="9">
        <v>8</v>
      </c>
      <c r="E64" s="60">
        <v>3500</v>
      </c>
      <c r="F64" s="57">
        <f t="shared" si="0"/>
        <v>28000</v>
      </c>
      <c r="G64" s="82"/>
      <c r="H64" s="82"/>
      <c r="I64" s="83">
        <f>F64</f>
        <v>28000</v>
      </c>
    </row>
    <row r="65" spans="2:9">
      <c r="B65" s="9">
        <v>63</v>
      </c>
      <c r="C65" s="10" t="s">
        <v>505</v>
      </c>
      <c r="D65" s="9">
        <v>6</v>
      </c>
      <c r="E65" s="60">
        <v>2380</v>
      </c>
      <c r="F65" s="57">
        <f t="shared" si="0"/>
        <v>14280</v>
      </c>
      <c r="G65" s="82"/>
      <c r="H65" s="82"/>
      <c r="I65" s="83">
        <f>F65</f>
        <v>14280</v>
      </c>
    </row>
    <row r="66" spans="2:9">
      <c r="B66" s="9">
        <v>64</v>
      </c>
      <c r="C66" s="10" t="s">
        <v>506</v>
      </c>
      <c r="D66" s="9">
        <v>2</v>
      </c>
      <c r="E66" s="60">
        <v>7250</v>
      </c>
      <c r="F66" s="57">
        <f t="shared" ref="F66:F132" si="2">E66*D66</f>
        <v>14500</v>
      </c>
      <c r="G66" s="82"/>
      <c r="H66" s="82"/>
      <c r="I66" s="83">
        <f>F66</f>
        <v>14500</v>
      </c>
    </row>
    <row r="67" spans="2:9">
      <c r="B67" s="9">
        <v>65</v>
      </c>
      <c r="C67" s="10" t="s">
        <v>507</v>
      </c>
      <c r="D67" s="9">
        <v>2</v>
      </c>
      <c r="E67" s="60">
        <v>26600</v>
      </c>
      <c r="F67" s="57">
        <f t="shared" si="2"/>
        <v>53200</v>
      </c>
      <c r="G67" s="82"/>
      <c r="H67" s="82">
        <f>F67</f>
        <v>53200</v>
      </c>
      <c r="I67" s="83"/>
    </row>
    <row r="68" spans="2:9" ht="28.5">
      <c r="B68" s="9">
        <v>66</v>
      </c>
      <c r="C68" s="10" t="s">
        <v>508</v>
      </c>
      <c r="D68" s="9">
        <v>2</v>
      </c>
      <c r="E68" s="60">
        <v>9480</v>
      </c>
      <c r="F68" s="57">
        <f t="shared" si="2"/>
        <v>18960</v>
      </c>
      <c r="G68" s="82"/>
      <c r="H68" s="82">
        <f>F68</f>
        <v>18960</v>
      </c>
    </row>
    <row r="69" spans="2:9">
      <c r="B69" s="9">
        <v>67</v>
      </c>
      <c r="C69" s="10" t="s">
        <v>509</v>
      </c>
      <c r="D69" s="9">
        <v>4</v>
      </c>
      <c r="E69" s="60">
        <v>10259</v>
      </c>
      <c r="F69" s="57">
        <f t="shared" si="2"/>
        <v>41036</v>
      </c>
      <c r="G69" s="82"/>
      <c r="H69" s="82">
        <f>F69</f>
        <v>41036</v>
      </c>
    </row>
    <row r="70" spans="2:9" ht="28.5">
      <c r="B70" s="9">
        <v>68</v>
      </c>
      <c r="C70" s="10" t="s">
        <v>510</v>
      </c>
      <c r="D70" s="9">
        <v>4</v>
      </c>
      <c r="E70" s="60">
        <v>34035</v>
      </c>
      <c r="F70" s="57">
        <f t="shared" si="2"/>
        <v>136140</v>
      </c>
      <c r="G70" s="82"/>
      <c r="H70" s="82">
        <f>F70</f>
        <v>136140</v>
      </c>
    </row>
    <row r="71" spans="2:9">
      <c r="B71" s="9">
        <v>69</v>
      </c>
      <c r="C71" s="63" t="s">
        <v>511</v>
      </c>
      <c r="D71" s="9">
        <v>3</v>
      </c>
      <c r="E71" s="64">
        <v>26434</v>
      </c>
      <c r="F71" s="57">
        <f t="shared" si="2"/>
        <v>79302</v>
      </c>
      <c r="G71" s="82"/>
      <c r="H71" s="82"/>
      <c r="I71" s="83">
        <f>F71</f>
        <v>79302</v>
      </c>
    </row>
    <row r="72" spans="2:9">
      <c r="B72" s="9">
        <v>70</v>
      </c>
      <c r="C72" s="61" t="s">
        <v>512</v>
      </c>
      <c r="D72" s="9">
        <v>32</v>
      </c>
      <c r="E72" s="62">
        <v>399</v>
      </c>
      <c r="F72" s="57">
        <f t="shared" si="2"/>
        <v>12768</v>
      </c>
      <c r="G72" s="82"/>
      <c r="H72" s="82"/>
      <c r="I72" s="83">
        <f>F72</f>
        <v>12768</v>
      </c>
    </row>
    <row r="73" spans="2:9">
      <c r="B73" s="9">
        <v>71</v>
      </c>
      <c r="C73" s="61" t="s">
        <v>513</v>
      </c>
      <c r="D73" s="9">
        <v>25</v>
      </c>
      <c r="E73" s="62">
        <v>399</v>
      </c>
      <c r="F73" s="57">
        <f t="shared" si="2"/>
        <v>9975</v>
      </c>
      <c r="G73" s="82"/>
      <c r="H73" s="82"/>
      <c r="I73" s="83">
        <f>F73</f>
        <v>9975</v>
      </c>
    </row>
    <row r="74" spans="2:9">
      <c r="B74" s="9">
        <v>72</v>
      </c>
      <c r="C74" s="61" t="s">
        <v>514</v>
      </c>
      <c r="D74" s="9">
        <v>2</v>
      </c>
      <c r="E74" s="62">
        <v>16000</v>
      </c>
      <c r="F74" s="57">
        <f t="shared" si="2"/>
        <v>32000</v>
      </c>
      <c r="G74" s="82"/>
      <c r="H74" s="82"/>
      <c r="I74" s="83">
        <f>F74</f>
        <v>32000</v>
      </c>
    </row>
    <row r="75" spans="2:9">
      <c r="B75" s="9">
        <v>73</v>
      </c>
      <c r="C75" s="61" t="s">
        <v>515</v>
      </c>
      <c r="D75" s="9">
        <v>2</v>
      </c>
      <c r="E75" s="62">
        <v>4599</v>
      </c>
      <c r="F75" s="57">
        <f t="shared" si="2"/>
        <v>9198</v>
      </c>
      <c r="G75" s="82"/>
      <c r="H75" s="82"/>
      <c r="I75" s="83">
        <f>F75</f>
        <v>9198</v>
      </c>
    </row>
    <row r="76" spans="2:9" ht="28.5">
      <c r="B76" s="9">
        <v>74</v>
      </c>
      <c r="C76" s="10" t="s">
        <v>516</v>
      </c>
      <c r="D76" s="9">
        <v>2</v>
      </c>
      <c r="E76" s="65">
        <v>18302</v>
      </c>
      <c r="F76" s="57">
        <f t="shared" si="2"/>
        <v>36604</v>
      </c>
      <c r="G76" s="82"/>
      <c r="H76" s="82">
        <f>F76</f>
        <v>36604</v>
      </c>
    </row>
    <row r="77" spans="2:9">
      <c r="B77" s="9">
        <v>75</v>
      </c>
      <c r="C77" s="10" t="s">
        <v>517</v>
      </c>
      <c r="D77" s="9">
        <v>1</v>
      </c>
      <c r="E77" s="60">
        <v>5540</v>
      </c>
      <c r="F77" s="57">
        <f t="shared" si="2"/>
        <v>5540</v>
      </c>
      <c r="G77" s="82"/>
      <c r="H77" s="82">
        <f>F77</f>
        <v>5540</v>
      </c>
    </row>
    <row r="78" spans="2:9" ht="28.5">
      <c r="B78" s="9">
        <v>76</v>
      </c>
      <c r="C78" s="61" t="s">
        <v>518</v>
      </c>
      <c r="D78" s="9">
        <v>4</v>
      </c>
      <c r="E78" s="62">
        <v>1690</v>
      </c>
      <c r="F78" s="57">
        <f t="shared" si="2"/>
        <v>6760</v>
      </c>
      <c r="G78" s="82"/>
      <c r="H78" s="82"/>
      <c r="I78" s="83">
        <f>F78</f>
        <v>6760</v>
      </c>
    </row>
    <row r="79" spans="2:9">
      <c r="B79" s="9">
        <v>77</v>
      </c>
      <c r="C79" s="61" t="s">
        <v>519</v>
      </c>
      <c r="D79" s="9">
        <v>3</v>
      </c>
      <c r="E79" s="62">
        <v>1299</v>
      </c>
      <c r="F79" s="57">
        <f t="shared" si="2"/>
        <v>3897</v>
      </c>
      <c r="G79" s="82"/>
      <c r="H79" s="82"/>
      <c r="I79" s="83">
        <f>F79</f>
        <v>3897</v>
      </c>
    </row>
    <row r="80" spans="2:9" ht="28.5">
      <c r="B80" s="9">
        <v>78</v>
      </c>
      <c r="C80" s="10" t="s">
        <v>520</v>
      </c>
      <c r="D80" s="9">
        <v>1</v>
      </c>
      <c r="E80" s="60">
        <f>34999-42</f>
        <v>34957</v>
      </c>
      <c r="F80" s="57">
        <f t="shared" si="2"/>
        <v>34957</v>
      </c>
      <c r="G80" s="82"/>
      <c r="H80" s="82">
        <f>F80</f>
        <v>34957</v>
      </c>
    </row>
    <row r="81" spans="2:9">
      <c r="B81" s="9">
        <v>79</v>
      </c>
      <c r="C81" s="47" t="s">
        <v>521</v>
      </c>
      <c r="D81" s="9">
        <v>1</v>
      </c>
      <c r="E81" s="60">
        <v>51000</v>
      </c>
      <c r="F81" s="57">
        <f t="shared" si="2"/>
        <v>51000</v>
      </c>
      <c r="G81" s="82"/>
      <c r="H81" s="82">
        <f>F81</f>
        <v>51000</v>
      </c>
    </row>
    <row r="82" spans="2:9">
      <c r="B82" s="9">
        <v>80</v>
      </c>
      <c r="C82" s="47" t="s">
        <v>522</v>
      </c>
      <c r="D82" s="9">
        <v>1</v>
      </c>
      <c r="E82" s="60">
        <v>19200</v>
      </c>
      <c r="F82" s="57">
        <f t="shared" si="2"/>
        <v>19200</v>
      </c>
      <c r="G82" s="82"/>
      <c r="H82" s="82">
        <f>F82</f>
        <v>19200</v>
      </c>
    </row>
    <row r="83" spans="2:9">
      <c r="B83" s="9">
        <v>81</v>
      </c>
      <c r="C83" s="73" t="s">
        <v>555</v>
      </c>
      <c r="D83" s="9">
        <v>135</v>
      </c>
      <c r="E83" s="74">
        <v>10000</v>
      </c>
      <c r="F83" s="57">
        <f t="shared" si="2"/>
        <v>1350000</v>
      </c>
      <c r="G83" s="82"/>
      <c r="H83" s="82">
        <f>F83</f>
        <v>1350000</v>
      </c>
    </row>
    <row r="84" spans="2:9" ht="42.75">
      <c r="B84" s="9">
        <v>82</v>
      </c>
      <c r="C84" s="10" t="s">
        <v>523</v>
      </c>
      <c r="D84" s="10">
        <v>4</v>
      </c>
      <c r="E84" s="66">
        <v>14300</v>
      </c>
      <c r="F84" s="57">
        <f t="shared" si="2"/>
        <v>57200</v>
      </c>
      <c r="G84" s="82"/>
      <c r="H84" s="82">
        <f>F84</f>
        <v>57200</v>
      </c>
    </row>
    <row r="85" spans="2:9">
      <c r="B85" s="9">
        <v>83</v>
      </c>
      <c r="C85" s="10" t="s">
        <v>525</v>
      </c>
      <c r="D85" s="67">
        <v>1</v>
      </c>
      <c r="E85" s="60">
        <v>975910</v>
      </c>
      <c r="F85" s="57">
        <f t="shared" si="2"/>
        <v>975910</v>
      </c>
      <c r="G85" s="82">
        <f>F85</f>
        <v>975910</v>
      </c>
      <c r="H85" s="82"/>
    </row>
    <row r="86" spans="2:9">
      <c r="B86" s="9">
        <v>84</v>
      </c>
      <c r="C86" s="10" t="s">
        <v>526</v>
      </c>
      <c r="D86" s="67">
        <v>2</v>
      </c>
      <c r="E86" s="60">
        <v>189900</v>
      </c>
      <c r="F86" s="57">
        <f t="shared" si="2"/>
        <v>379800</v>
      </c>
      <c r="G86" s="82">
        <f>F86</f>
        <v>379800</v>
      </c>
      <c r="H86" s="82"/>
    </row>
    <row r="87" spans="2:9">
      <c r="B87" s="9">
        <v>85</v>
      </c>
      <c r="C87" s="10" t="s">
        <v>527</v>
      </c>
      <c r="D87" s="67">
        <v>2</v>
      </c>
      <c r="E87" s="60">
        <v>52850</v>
      </c>
      <c r="F87" s="57">
        <f t="shared" si="2"/>
        <v>105700</v>
      </c>
      <c r="G87" s="82"/>
      <c r="H87" s="82">
        <f>F87</f>
        <v>105700</v>
      </c>
    </row>
    <row r="88" spans="2:9">
      <c r="B88" s="9">
        <v>86</v>
      </c>
      <c r="C88" s="10" t="s">
        <v>528</v>
      </c>
      <c r="D88" s="67">
        <v>2</v>
      </c>
      <c r="E88" s="60">
        <v>45999</v>
      </c>
      <c r="F88" s="57">
        <f t="shared" si="2"/>
        <v>91998</v>
      </c>
      <c r="G88" s="82"/>
      <c r="H88" s="82">
        <f>F88</f>
        <v>91998</v>
      </c>
    </row>
    <row r="89" spans="2:9" ht="42.75">
      <c r="B89" s="9">
        <v>87</v>
      </c>
      <c r="C89" s="10" t="s">
        <v>529</v>
      </c>
      <c r="D89" s="67">
        <v>1</v>
      </c>
      <c r="E89" s="60">
        <v>8200</v>
      </c>
      <c r="F89" s="57">
        <f t="shared" si="2"/>
        <v>8200</v>
      </c>
      <c r="G89" s="82"/>
      <c r="H89" s="82">
        <f>F89</f>
        <v>8200</v>
      </c>
    </row>
    <row r="90" spans="2:9" ht="28.5">
      <c r="B90" s="9">
        <v>88</v>
      </c>
      <c r="C90" s="10" t="s">
        <v>530</v>
      </c>
      <c r="D90" s="67">
        <v>1</v>
      </c>
      <c r="E90" s="60">
        <v>35999</v>
      </c>
      <c r="F90" s="57">
        <f t="shared" si="2"/>
        <v>35999</v>
      </c>
      <c r="G90" s="82"/>
      <c r="H90" s="82">
        <f>F90</f>
        <v>35999</v>
      </c>
    </row>
    <row r="91" spans="2:9">
      <c r="B91" s="9">
        <v>89</v>
      </c>
      <c r="C91" s="10" t="s">
        <v>531</v>
      </c>
      <c r="D91" s="67">
        <v>1</v>
      </c>
      <c r="E91" s="60">
        <v>24999</v>
      </c>
      <c r="F91" s="57">
        <f t="shared" si="2"/>
        <v>24999</v>
      </c>
      <c r="G91" s="82"/>
      <c r="H91" s="82"/>
      <c r="I91" s="83">
        <f>F91</f>
        <v>24999</v>
      </c>
    </row>
    <row r="92" spans="2:9">
      <c r="B92" s="9">
        <v>90</v>
      </c>
      <c r="C92" s="10" t="s">
        <v>532</v>
      </c>
      <c r="D92" s="67">
        <v>6</v>
      </c>
      <c r="E92" s="60">
        <v>7000</v>
      </c>
      <c r="F92" s="57">
        <f t="shared" si="2"/>
        <v>42000</v>
      </c>
      <c r="G92" s="82"/>
      <c r="H92" s="82"/>
      <c r="I92" s="83">
        <f>F92</f>
        <v>42000</v>
      </c>
    </row>
    <row r="93" spans="2:9">
      <c r="B93" s="9">
        <v>91</v>
      </c>
      <c r="C93" s="10" t="s">
        <v>533</v>
      </c>
      <c r="D93" s="67">
        <v>6</v>
      </c>
      <c r="E93" s="60">
        <v>499</v>
      </c>
      <c r="F93" s="57">
        <f t="shared" si="2"/>
        <v>2994</v>
      </c>
      <c r="G93" s="82"/>
      <c r="H93" s="82"/>
      <c r="I93" s="83">
        <f t="shared" ref="I93:I95" si="3">F93</f>
        <v>2994</v>
      </c>
    </row>
    <row r="94" spans="2:9">
      <c r="B94" s="9">
        <v>92</v>
      </c>
      <c r="C94" s="10" t="s">
        <v>534</v>
      </c>
      <c r="D94" s="67">
        <v>6</v>
      </c>
      <c r="E94" s="60">
        <v>899</v>
      </c>
      <c r="F94" s="57">
        <f t="shared" si="2"/>
        <v>5394</v>
      </c>
      <c r="G94" s="82"/>
      <c r="H94" s="82"/>
      <c r="I94" s="83">
        <f t="shared" si="3"/>
        <v>5394</v>
      </c>
    </row>
    <row r="95" spans="2:9">
      <c r="B95" s="9">
        <v>93</v>
      </c>
      <c r="C95" s="10" t="s">
        <v>535</v>
      </c>
      <c r="D95" s="67">
        <v>6</v>
      </c>
      <c r="E95" s="60">
        <v>1499</v>
      </c>
      <c r="F95" s="57">
        <f t="shared" si="2"/>
        <v>8994</v>
      </c>
      <c r="G95" s="82"/>
      <c r="H95" s="82"/>
      <c r="I95" s="83">
        <f t="shared" si="3"/>
        <v>8994</v>
      </c>
    </row>
    <row r="96" spans="2:9">
      <c r="B96" s="9">
        <v>94</v>
      </c>
      <c r="C96" s="10" t="s">
        <v>536</v>
      </c>
      <c r="D96" s="67">
        <v>1</v>
      </c>
      <c r="E96" s="60">
        <v>21999</v>
      </c>
      <c r="F96" s="57">
        <f t="shared" si="2"/>
        <v>21999</v>
      </c>
      <c r="G96" s="82"/>
      <c r="H96" s="82">
        <f>F96</f>
        <v>21999</v>
      </c>
    </row>
    <row r="97" spans="2:9" ht="28.5">
      <c r="B97" s="9">
        <v>95</v>
      </c>
      <c r="C97" s="10" t="s">
        <v>537</v>
      </c>
      <c r="D97" s="67">
        <v>1</v>
      </c>
      <c r="E97" s="60">
        <v>32999</v>
      </c>
      <c r="F97" s="57">
        <f t="shared" si="2"/>
        <v>32999</v>
      </c>
      <c r="G97" s="82"/>
      <c r="H97" s="82">
        <f>F97</f>
        <v>32999</v>
      </c>
    </row>
    <row r="98" spans="2:9">
      <c r="B98" s="9">
        <v>96</v>
      </c>
      <c r="C98" s="10" t="s">
        <v>538</v>
      </c>
      <c r="D98" s="67">
        <v>2</v>
      </c>
      <c r="E98" s="60">
        <v>15999</v>
      </c>
      <c r="F98" s="57">
        <f t="shared" si="2"/>
        <v>31998</v>
      </c>
      <c r="G98" s="82"/>
      <c r="H98" s="82"/>
      <c r="I98" s="83">
        <f>F98</f>
        <v>31998</v>
      </c>
    </row>
    <row r="99" spans="2:9" ht="28.5">
      <c r="B99" s="9">
        <v>97</v>
      </c>
      <c r="C99" s="10" t="s">
        <v>539</v>
      </c>
      <c r="D99" s="67">
        <v>4</v>
      </c>
      <c r="E99" s="60">
        <v>1399</v>
      </c>
      <c r="F99" s="57">
        <f t="shared" si="2"/>
        <v>5596</v>
      </c>
      <c r="G99" s="82"/>
      <c r="H99" s="82"/>
      <c r="I99" s="83">
        <f>F99</f>
        <v>5596</v>
      </c>
    </row>
    <row r="100" spans="2:9">
      <c r="B100" s="9">
        <v>98</v>
      </c>
      <c r="C100" s="10" t="s">
        <v>540</v>
      </c>
      <c r="D100" s="67">
        <v>1</v>
      </c>
      <c r="E100" s="60">
        <v>10999</v>
      </c>
      <c r="F100" s="57">
        <f t="shared" si="2"/>
        <v>10999</v>
      </c>
      <c r="G100" s="82"/>
      <c r="H100" s="82"/>
      <c r="I100" s="83">
        <f>F100</f>
        <v>10999</v>
      </c>
    </row>
    <row r="101" spans="2:9" ht="28.5">
      <c r="B101" s="9">
        <v>99</v>
      </c>
      <c r="C101" s="10" t="s">
        <v>541</v>
      </c>
      <c r="D101" s="67">
        <v>4</v>
      </c>
      <c r="E101" s="60">
        <v>6999</v>
      </c>
      <c r="F101" s="57">
        <f t="shared" si="2"/>
        <v>27996</v>
      </c>
      <c r="G101" s="82"/>
      <c r="H101" s="82"/>
      <c r="I101" s="83">
        <f>F101</f>
        <v>27996</v>
      </c>
    </row>
    <row r="102" spans="2:9" ht="28.5">
      <c r="B102" s="9">
        <v>100</v>
      </c>
      <c r="C102" s="10" t="s">
        <v>542</v>
      </c>
      <c r="D102" s="67">
        <v>4</v>
      </c>
      <c r="E102" s="60">
        <v>9599</v>
      </c>
      <c r="F102" s="57">
        <f t="shared" si="2"/>
        <v>38396</v>
      </c>
      <c r="G102" s="82"/>
      <c r="H102" s="82"/>
      <c r="I102" s="83">
        <f t="shared" ref="I102:I105" si="4">F102</f>
        <v>38396</v>
      </c>
    </row>
    <row r="103" spans="2:9" ht="28.5">
      <c r="B103" s="9">
        <v>101</v>
      </c>
      <c r="C103" s="10" t="s">
        <v>543</v>
      </c>
      <c r="D103" s="67">
        <v>4</v>
      </c>
      <c r="E103" s="60">
        <v>4999</v>
      </c>
      <c r="F103" s="57">
        <f t="shared" si="2"/>
        <v>19996</v>
      </c>
      <c r="G103" s="82"/>
      <c r="H103" s="82"/>
      <c r="I103" s="83">
        <f t="shared" si="4"/>
        <v>19996</v>
      </c>
    </row>
    <row r="104" spans="2:9" ht="28.5">
      <c r="B104" s="9">
        <v>102</v>
      </c>
      <c r="C104" s="10" t="s">
        <v>544</v>
      </c>
      <c r="D104" s="67">
        <v>4</v>
      </c>
      <c r="E104" s="60">
        <v>2599</v>
      </c>
      <c r="F104" s="57">
        <f t="shared" si="2"/>
        <v>10396</v>
      </c>
      <c r="G104" s="82"/>
      <c r="H104" s="82"/>
      <c r="I104" s="83">
        <f t="shared" si="4"/>
        <v>10396</v>
      </c>
    </row>
    <row r="105" spans="2:9" ht="28.5">
      <c r="B105" s="9">
        <v>103</v>
      </c>
      <c r="C105" s="10" t="s">
        <v>545</v>
      </c>
      <c r="D105" s="67">
        <v>4</v>
      </c>
      <c r="E105" s="60">
        <v>699</v>
      </c>
      <c r="F105" s="57">
        <f t="shared" si="2"/>
        <v>2796</v>
      </c>
      <c r="G105" s="82"/>
      <c r="H105" s="82"/>
      <c r="I105" s="83">
        <f t="shared" si="4"/>
        <v>2796</v>
      </c>
    </row>
    <row r="106" spans="2:9">
      <c r="B106" s="9">
        <v>104</v>
      </c>
      <c r="C106" s="10" t="s">
        <v>546</v>
      </c>
      <c r="D106" s="67">
        <v>1</v>
      </c>
      <c r="E106" s="60">
        <v>9999</v>
      </c>
      <c r="F106" s="57">
        <f t="shared" si="2"/>
        <v>9999</v>
      </c>
      <c r="G106" s="82"/>
      <c r="H106" s="82">
        <f>F106</f>
        <v>9999</v>
      </c>
    </row>
    <row r="107" spans="2:9">
      <c r="B107" s="9">
        <v>105</v>
      </c>
      <c r="C107" s="61" t="s">
        <v>547</v>
      </c>
      <c r="D107" s="67">
        <v>1</v>
      </c>
      <c r="E107" s="62">
        <v>6599</v>
      </c>
      <c r="F107" s="57">
        <f t="shared" si="2"/>
        <v>6599</v>
      </c>
      <c r="G107" s="82"/>
      <c r="H107" s="82">
        <f>F107</f>
        <v>6599</v>
      </c>
    </row>
    <row r="108" spans="2:9">
      <c r="B108" s="9">
        <v>106</v>
      </c>
      <c r="C108" s="61" t="s">
        <v>548</v>
      </c>
      <c r="D108" s="67">
        <v>4</v>
      </c>
      <c r="E108" s="62">
        <v>3399</v>
      </c>
      <c r="F108" s="57">
        <f t="shared" si="2"/>
        <v>13596</v>
      </c>
      <c r="G108" s="82"/>
      <c r="H108" s="82"/>
      <c r="I108" s="83">
        <f>F108</f>
        <v>13596</v>
      </c>
    </row>
    <row r="109" spans="2:9">
      <c r="B109" s="9">
        <v>107</v>
      </c>
      <c r="C109" s="61" t="s">
        <v>549</v>
      </c>
      <c r="D109" s="67">
        <v>4</v>
      </c>
      <c r="E109" s="62">
        <v>4599</v>
      </c>
      <c r="F109" s="57">
        <f t="shared" si="2"/>
        <v>18396</v>
      </c>
      <c r="G109" s="82"/>
      <c r="H109" s="82"/>
      <c r="I109" s="83">
        <f t="shared" ref="I109:I112" si="5">F109</f>
        <v>18396</v>
      </c>
    </row>
    <row r="110" spans="2:9">
      <c r="B110" s="9">
        <v>108</v>
      </c>
      <c r="C110" s="61" t="s">
        <v>550</v>
      </c>
      <c r="D110" s="67">
        <v>4</v>
      </c>
      <c r="E110" s="62">
        <v>5999</v>
      </c>
      <c r="F110" s="57">
        <f t="shared" si="2"/>
        <v>23996</v>
      </c>
      <c r="G110" s="82"/>
      <c r="H110" s="82"/>
      <c r="I110" s="83">
        <f t="shared" si="5"/>
        <v>23996</v>
      </c>
    </row>
    <row r="111" spans="2:9">
      <c r="B111" s="9">
        <v>109</v>
      </c>
      <c r="C111" s="61" t="s">
        <v>551</v>
      </c>
      <c r="D111" s="67">
        <v>4</v>
      </c>
      <c r="E111" s="62">
        <v>7999</v>
      </c>
      <c r="F111" s="57">
        <f t="shared" si="2"/>
        <v>31996</v>
      </c>
      <c r="G111" s="82"/>
      <c r="H111" s="82"/>
      <c r="I111" s="83">
        <f t="shared" si="5"/>
        <v>31996</v>
      </c>
    </row>
    <row r="112" spans="2:9">
      <c r="B112" s="9">
        <v>110</v>
      </c>
      <c r="C112" s="61" t="s">
        <v>552</v>
      </c>
      <c r="D112" s="67">
        <v>2</v>
      </c>
      <c r="E112" s="62">
        <v>3699</v>
      </c>
      <c r="F112" s="57">
        <f t="shared" si="2"/>
        <v>7398</v>
      </c>
      <c r="G112" s="82"/>
      <c r="H112" s="82"/>
      <c r="I112" s="83">
        <f t="shared" si="5"/>
        <v>7398</v>
      </c>
    </row>
    <row r="113" spans="2:8">
      <c r="B113" s="9">
        <v>111</v>
      </c>
      <c r="C113" s="10" t="s">
        <v>553</v>
      </c>
      <c r="D113" s="67">
        <v>1</v>
      </c>
      <c r="E113" s="68">
        <v>26499</v>
      </c>
      <c r="F113" s="57">
        <f t="shared" si="2"/>
        <v>26499</v>
      </c>
      <c r="G113" s="82"/>
      <c r="H113" s="82">
        <f t="shared" ref="H113:H130" si="6">F113</f>
        <v>26499</v>
      </c>
    </row>
    <row r="114" spans="2:8">
      <c r="B114" s="9">
        <v>112</v>
      </c>
      <c r="C114" s="61" t="s">
        <v>554</v>
      </c>
      <c r="D114" s="67">
        <v>1</v>
      </c>
      <c r="E114" s="62">
        <v>16999</v>
      </c>
      <c r="F114" s="57">
        <f t="shared" si="2"/>
        <v>16999</v>
      </c>
      <c r="G114" s="82"/>
      <c r="H114" s="82">
        <f t="shared" si="6"/>
        <v>16999</v>
      </c>
    </row>
    <row r="115" spans="2:8" ht="28.5">
      <c r="B115" s="9">
        <v>113</v>
      </c>
      <c r="C115" s="91" t="s">
        <v>600</v>
      </c>
      <c r="D115" s="92">
        <v>1</v>
      </c>
      <c r="E115" s="62">
        <v>50000</v>
      </c>
      <c r="F115" s="57">
        <f t="shared" si="2"/>
        <v>50000</v>
      </c>
      <c r="G115" s="82"/>
      <c r="H115" s="82">
        <f t="shared" si="6"/>
        <v>50000</v>
      </c>
    </row>
    <row r="116" spans="2:8" ht="28.5">
      <c r="B116" s="9">
        <v>114</v>
      </c>
      <c r="C116" s="91" t="s">
        <v>601</v>
      </c>
      <c r="D116" s="92">
        <v>4</v>
      </c>
      <c r="E116" s="62">
        <v>9808.5</v>
      </c>
      <c r="F116" s="57">
        <f t="shared" si="2"/>
        <v>39234</v>
      </c>
      <c r="G116" s="82"/>
      <c r="H116" s="82">
        <f t="shared" si="6"/>
        <v>39234</v>
      </c>
    </row>
    <row r="117" spans="2:8" ht="28.5">
      <c r="B117" s="9">
        <v>115</v>
      </c>
      <c r="C117" s="91" t="s">
        <v>602</v>
      </c>
      <c r="D117" s="92">
        <v>4</v>
      </c>
      <c r="E117" s="62">
        <v>2850</v>
      </c>
      <c r="F117" s="57">
        <f t="shared" si="2"/>
        <v>11400</v>
      </c>
      <c r="G117" s="82"/>
      <c r="H117" s="82">
        <f t="shared" si="6"/>
        <v>11400</v>
      </c>
    </row>
    <row r="118" spans="2:8" ht="28.5">
      <c r="B118" s="9">
        <v>116</v>
      </c>
      <c r="C118" s="91" t="s">
        <v>603</v>
      </c>
      <c r="D118" s="92">
        <v>4</v>
      </c>
      <c r="E118" s="62">
        <v>13600</v>
      </c>
      <c r="F118" s="57">
        <f t="shared" si="2"/>
        <v>54400</v>
      </c>
      <c r="G118" s="82"/>
      <c r="H118" s="82">
        <f t="shared" si="6"/>
        <v>54400</v>
      </c>
    </row>
    <row r="119" spans="2:8" ht="57">
      <c r="B119" s="9">
        <v>117</v>
      </c>
      <c r="C119" s="91" t="s">
        <v>604</v>
      </c>
      <c r="D119" s="92">
        <v>4</v>
      </c>
      <c r="E119" s="62">
        <v>5610</v>
      </c>
      <c r="F119" s="57">
        <f t="shared" si="2"/>
        <v>22440</v>
      </c>
      <c r="G119" s="82"/>
      <c r="H119" s="82">
        <f t="shared" si="6"/>
        <v>22440</v>
      </c>
    </row>
    <row r="120" spans="2:8" ht="28.5">
      <c r="B120" s="9">
        <v>118</v>
      </c>
      <c r="C120" s="91" t="s">
        <v>605</v>
      </c>
      <c r="D120" s="92">
        <v>8</v>
      </c>
      <c r="E120" s="62">
        <v>1920</v>
      </c>
      <c r="F120" s="57">
        <f t="shared" si="2"/>
        <v>15360</v>
      </c>
      <c r="G120" s="82"/>
      <c r="H120" s="82">
        <f t="shared" si="6"/>
        <v>15360</v>
      </c>
    </row>
    <row r="121" spans="2:8" ht="42.75">
      <c r="B121" s="9">
        <v>119</v>
      </c>
      <c r="C121" s="93" t="s">
        <v>606</v>
      </c>
      <c r="D121" s="92">
        <v>4</v>
      </c>
      <c r="E121" s="62">
        <v>5442</v>
      </c>
      <c r="F121" s="57">
        <f t="shared" si="2"/>
        <v>21768</v>
      </c>
      <c r="G121" s="82"/>
      <c r="H121" s="82">
        <f t="shared" si="6"/>
        <v>21768</v>
      </c>
    </row>
    <row r="122" spans="2:8" ht="42.75">
      <c r="B122" s="9">
        <v>120</v>
      </c>
      <c r="C122" s="91" t="s">
        <v>607</v>
      </c>
      <c r="D122" s="92">
        <v>4</v>
      </c>
      <c r="E122" s="62">
        <v>6150</v>
      </c>
      <c r="F122" s="57">
        <f t="shared" si="2"/>
        <v>24600</v>
      </c>
      <c r="G122" s="82"/>
      <c r="H122" s="82">
        <f t="shared" si="6"/>
        <v>24600</v>
      </c>
    </row>
    <row r="123" spans="2:8" ht="42.75">
      <c r="B123" s="9">
        <v>121</v>
      </c>
      <c r="C123" s="91" t="s">
        <v>608</v>
      </c>
      <c r="D123" s="92">
        <v>1</v>
      </c>
      <c r="E123" s="62">
        <v>7000</v>
      </c>
      <c r="F123" s="57">
        <f t="shared" si="2"/>
        <v>7000</v>
      </c>
      <c r="G123" s="82"/>
      <c r="H123" s="82">
        <f t="shared" si="6"/>
        <v>7000</v>
      </c>
    </row>
    <row r="124" spans="2:8" ht="28.5">
      <c r="B124" s="9">
        <v>122</v>
      </c>
      <c r="C124" s="91" t="s">
        <v>609</v>
      </c>
      <c r="D124" s="92">
        <v>1</v>
      </c>
      <c r="E124" s="62">
        <v>2180</v>
      </c>
      <c r="F124" s="57">
        <f t="shared" si="2"/>
        <v>2180</v>
      </c>
      <c r="G124" s="82"/>
      <c r="H124" s="82">
        <f t="shared" si="6"/>
        <v>2180</v>
      </c>
    </row>
    <row r="125" spans="2:8" ht="57">
      <c r="B125" s="9">
        <v>123</v>
      </c>
      <c r="C125" s="91" t="s">
        <v>610</v>
      </c>
      <c r="D125" s="92">
        <v>4</v>
      </c>
      <c r="E125" s="62">
        <v>38900</v>
      </c>
      <c r="F125" s="57">
        <f t="shared" si="2"/>
        <v>155600</v>
      </c>
      <c r="G125" s="82"/>
      <c r="H125" s="82">
        <f t="shared" si="6"/>
        <v>155600</v>
      </c>
    </row>
    <row r="126" spans="2:8" ht="57">
      <c r="B126" s="9">
        <v>124</v>
      </c>
      <c r="C126" s="91" t="s">
        <v>611</v>
      </c>
      <c r="D126" s="92">
        <v>1</v>
      </c>
      <c r="E126" s="62">
        <v>29945</v>
      </c>
      <c r="F126" s="57">
        <f t="shared" si="2"/>
        <v>29945</v>
      </c>
      <c r="G126" s="82"/>
      <c r="H126" s="82">
        <f t="shared" si="6"/>
        <v>29945</v>
      </c>
    </row>
    <row r="127" spans="2:8" ht="28.5">
      <c r="B127" s="9">
        <v>125</v>
      </c>
      <c r="C127" s="91" t="s">
        <v>612</v>
      </c>
      <c r="D127" s="92">
        <v>2</v>
      </c>
      <c r="E127" s="62">
        <v>15000</v>
      </c>
      <c r="F127" s="57">
        <f t="shared" si="2"/>
        <v>30000</v>
      </c>
      <c r="G127" s="82"/>
      <c r="H127" s="82">
        <f t="shared" si="6"/>
        <v>30000</v>
      </c>
    </row>
    <row r="128" spans="2:8" ht="28.5">
      <c r="B128" s="9">
        <v>126</v>
      </c>
      <c r="C128" s="91" t="s">
        <v>613</v>
      </c>
      <c r="D128" s="92">
        <v>1</v>
      </c>
      <c r="E128" s="62">
        <v>33670</v>
      </c>
      <c r="F128" s="57">
        <f t="shared" si="2"/>
        <v>33670</v>
      </c>
      <c r="G128" s="82"/>
      <c r="H128" s="82">
        <f t="shared" si="6"/>
        <v>33670</v>
      </c>
    </row>
    <row r="129" spans="2:9" ht="42.75">
      <c r="B129" s="9">
        <v>127</v>
      </c>
      <c r="C129" s="91" t="s">
        <v>614</v>
      </c>
      <c r="D129" s="92">
        <v>4</v>
      </c>
      <c r="E129" s="62">
        <v>35200</v>
      </c>
      <c r="F129" s="57">
        <f t="shared" si="2"/>
        <v>140800</v>
      </c>
      <c r="G129" s="82"/>
      <c r="H129" s="82">
        <f t="shared" si="6"/>
        <v>140800</v>
      </c>
    </row>
    <row r="130" spans="2:9" ht="71.25">
      <c r="B130" s="9">
        <v>128</v>
      </c>
      <c r="C130" s="91" t="s">
        <v>615</v>
      </c>
      <c r="D130" s="92">
        <v>8</v>
      </c>
      <c r="E130" s="62">
        <v>1260</v>
      </c>
      <c r="F130" s="57">
        <f t="shared" si="2"/>
        <v>10080</v>
      </c>
      <c r="G130" s="82"/>
      <c r="H130" s="82">
        <f t="shared" si="6"/>
        <v>10080</v>
      </c>
    </row>
    <row r="131" spans="2:9">
      <c r="B131" s="9">
        <v>129</v>
      </c>
      <c r="C131" s="61" t="s">
        <v>598</v>
      </c>
      <c r="D131" s="67">
        <v>7</v>
      </c>
      <c r="E131" s="62">
        <v>207131.13</v>
      </c>
      <c r="F131" s="57">
        <f t="shared" si="2"/>
        <v>1449917.9100000001</v>
      </c>
      <c r="G131" s="82">
        <f>F131</f>
        <v>1449917.9100000001</v>
      </c>
      <c r="H131" s="82"/>
    </row>
    <row r="132" spans="2:9">
      <c r="B132" s="9">
        <v>130</v>
      </c>
      <c r="C132" s="61" t="s">
        <v>598</v>
      </c>
      <c r="D132" s="67">
        <v>1</v>
      </c>
      <c r="E132" s="62">
        <v>50082.09</v>
      </c>
      <c r="F132" s="57">
        <f t="shared" si="2"/>
        <v>50082.09</v>
      </c>
      <c r="G132" s="82"/>
      <c r="H132" s="82">
        <f>F132</f>
        <v>50082.09</v>
      </c>
    </row>
    <row r="133" spans="2:9">
      <c r="B133" s="11"/>
      <c r="C133" s="87"/>
      <c r="D133" s="88"/>
      <c r="E133" s="89"/>
      <c r="F133" s="82"/>
      <c r="G133" s="82"/>
      <c r="H133" s="82"/>
    </row>
    <row r="134" spans="2:9" ht="15" customHeight="1">
      <c r="B134" s="69"/>
      <c r="C134" s="70"/>
      <c r="D134" s="69"/>
      <c r="E134" s="71"/>
      <c r="F134" s="71"/>
      <c r="G134" s="71"/>
      <c r="H134" s="71"/>
    </row>
    <row r="135" spans="2:9" ht="15" customHeight="1">
      <c r="B135" s="69"/>
      <c r="C135" s="77" t="s">
        <v>583</v>
      </c>
      <c r="D135" s="78"/>
      <c r="E135" s="72"/>
      <c r="F135" s="72">
        <f>SUM(F3:F134)</f>
        <v>9004358</v>
      </c>
      <c r="G135" s="72">
        <f t="shared" ref="G135:I135" si="7">SUM(G3:G134)</f>
        <v>2961737.91</v>
      </c>
      <c r="H135" s="72">
        <f t="shared" si="7"/>
        <v>4160444.09</v>
      </c>
      <c r="I135" s="72">
        <f t="shared" si="7"/>
        <v>1882176</v>
      </c>
    </row>
    <row r="137" spans="2:9" ht="15" customHeight="1">
      <c r="H137" s="83">
        <f>G135+H135+I135</f>
        <v>9004358</v>
      </c>
    </row>
  </sheetData>
  <pageMargins left="0.7" right="0.7" top="0.75" bottom="0.75" header="0.3" footer="0.3"/>
  <pageSetup paperSize="9" scale="57" orientation="portrait" verticalDpi="0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1:J48"/>
  <sheetViews>
    <sheetView view="pageBreakPreview" topLeftCell="A16" zoomScale="60" zoomScaleNormal="100" workbookViewId="0">
      <selection activeCell="D3" sqref="D3"/>
    </sheetView>
  </sheetViews>
  <sheetFormatPr defaultRowHeight="15"/>
  <cols>
    <col min="3" max="3" width="30.85546875" customWidth="1"/>
    <col min="4" max="4" width="49.42578125" customWidth="1"/>
    <col min="6" max="6" width="16.140625" customWidth="1"/>
    <col min="7" max="7" width="17" customWidth="1"/>
    <col min="8" max="8" width="15.5703125" customWidth="1"/>
    <col min="9" max="9" width="18.140625" customWidth="1"/>
  </cols>
  <sheetData>
    <row r="1" spans="2:10" ht="15" customHeight="1">
      <c r="B1" s="103" t="s">
        <v>390</v>
      </c>
      <c r="C1" s="103"/>
      <c r="D1" s="103"/>
      <c r="E1" s="103"/>
      <c r="F1" s="103"/>
      <c r="G1" s="103"/>
    </row>
    <row r="2" spans="2:10" ht="31.5">
      <c r="B2" s="42" t="s">
        <v>15</v>
      </c>
      <c r="C2" s="43" t="s">
        <v>391</v>
      </c>
      <c r="D2" s="43" t="s">
        <v>386</v>
      </c>
      <c r="E2" s="42" t="s">
        <v>392</v>
      </c>
      <c r="F2" s="42" t="s">
        <v>393</v>
      </c>
      <c r="G2" s="42" t="s">
        <v>389</v>
      </c>
      <c r="H2" s="84" t="s">
        <v>588</v>
      </c>
      <c r="I2" s="84" t="s">
        <v>595</v>
      </c>
      <c r="J2" s="84" t="s">
        <v>594</v>
      </c>
    </row>
    <row r="3" spans="2:10" ht="15" customHeight="1">
      <c r="B3" s="104">
        <v>113</v>
      </c>
      <c r="C3" s="104" t="s">
        <v>394</v>
      </c>
      <c r="D3" s="40" t="s">
        <v>395</v>
      </c>
      <c r="E3" s="56">
        <v>25</v>
      </c>
      <c r="F3" s="41">
        <v>4570</v>
      </c>
      <c r="G3" s="41">
        <f>F3*E3</f>
        <v>114250</v>
      </c>
      <c r="I3" s="35">
        <f>G3</f>
        <v>114250</v>
      </c>
    </row>
    <row r="4" spans="2:10">
      <c r="B4" s="105"/>
      <c r="C4" s="105"/>
      <c r="D4" s="40" t="s">
        <v>396</v>
      </c>
      <c r="E4" s="56">
        <v>2</v>
      </c>
      <c r="F4" s="41">
        <v>55000</v>
      </c>
      <c r="G4" s="41">
        <f t="shared" ref="G4:G43" si="0">F4*E4</f>
        <v>110000</v>
      </c>
      <c r="I4" s="35">
        <f>G4</f>
        <v>110000</v>
      </c>
    </row>
    <row r="5" spans="2:10" ht="30">
      <c r="B5" s="105"/>
      <c r="C5" s="105"/>
      <c r="D5" s="40" t="s">
        <v>556</v>
      </c>
      <c r="E5" s="56">
        <v>1</v>
      </c>
      <c r="F5" s="41">
        <v>23000</v>
      </c>
      <c r="G5" s="41">
        <f t="shared" si="0"/>
        <v>23000</v>
      </c>
      <c r="I5" s="35">
        <f>G5</f>
        <v>23000</v>
      </c>
    </row>
    <row r="6" spans="2:10" ht="30">
      <c r="B6" s="106"/>
      <c r="C6" s="106"/>
      <c r="D6" s="40" t="s">
        <v>557</v>
      </c>
      <c r="E6" s="56">
        <v>1</v>
      </c>
      <c r="F6" s="41">
        <v>11000</v>
      </c>
      <c r="G6" s="41">
        <f t="shared" si="0"/>
        <v>11000</v>
      </c>
      <c r="I6" s="35">
        <f>G6</f>
        <v>11000</v>
      </c>
    </row>
    <row r="7" spans="2:10" ht="30">
      <c r="B7" s="104">
        <v>114</v>
      </c>
      <c r="C7" s="104" t="s">
        <v>397</v>
      </c>
      <c r="D7" s="40" t="s">
        <v>556</v>
      </c>
      <c r="E7" s="56">
        <v>1</v>
      </c>
      <c r="F7" s="41">
        <v>23000</v>
      </c>
      <c r="G7" s="41">
        <f t="shared" si="0"/>
        <v>23000</v>
      </c>
      <c r="I7" s="35">
        <f t="shared" ref="I7:I15" si="1">G7</f>
        <v>23000</v>
      </c>
    </row>
    <row r="8" spans="2:10" ht="30">
      <c r="B8" s="105"/>
      <c r="C8" s="105"/>
      <c r="D8" s="40" t="s">
        <v>557</v>
      </c>
      <c r="E8" s="56">
        <v>1</v>
      </c>
      <c r="F8" s="41">
        <v>11000</v>
      </c>
      <c r="G8" s="41">
        <f t="shared" si="0"/>
        <v>11000</v>
      </c>
      <c r="I8" s="35">
        <f t="shared" si="1"/>
        <v>11000</v>
      </c>
    </row>
    <row r="9" spans="2:10" ht="30">
      <c r="B9" s="105"/>
      <c r="C9" s="105"/>
      <c r="D9" s="40" t="s">
        <v>398</v>
      </c>
      <c r="E9" s="56">
        <v>25</v>
      </c>
      <c r="F9" s="41">
        <v>15000</v>
      </c>
      <c r="G9" s="41">
        <f t="shared" si="0"/>
        <v>375000</v>
      </c>
      <c r="I9" s="35">
        <f t="shared" si="1"/>
        <v>375000</v>
      </c>
    </row>
    <row r="10" spans="2:10" ht="30">
      <c r="B10" s="105"/>
      <c r="C10" s="105"/>
      <c r="D10" s="40" t="s">
        <v>399</v>
      </c>
      <c r="E10" s="56">
        <v>25</v>
      </c>
      <c r="F10" s="41">
        <v>7000</v>
      </c>
      <c r="G10" s="41">
        <f t="shared" si="0"/>
        <v>175000</v>
      </c>
      <c r="I10" s="35">
        <f t="shared" si="1"/>
        <v>175000</v>
      </c>
    </row>
    <row r="11" spans="2:10" ht="45">
      <c r="B11" s="106"/>
      <c r="C11" s="106"/>
      <c r="D11" s="40" t="s">
        <v>400</v>
      </c>
      <c r="E11" s="56">
        <v>6</v>
      </c>
      <c r="F11" s="41">
        <v>27000</v>
      </c>
      <c r="G11" s="41">
        <f t="shared" si="0"/>
        <v>162000</v>
      </c>
      <c r="I11" s="35">
        <f t="shared" si="1"/>
        <v>162000</v>
      </c>
    </row>
    <row r="12" spans="2:10" ht="30">
      <c r="B12" s="104">
        <v>115</v>
      </c>
      <c r="C12" s="104" t="s">
        <v>401</v>
      </c>
      <c r="D12" s="40" t="s">
        <v>556</v>
      </c>
      <c r="E12" s="56">
        <v>1</v>
      </c>
      <c r="F12" s="41">
        <v>23000</v>
      </c>
      <c r="G12" s="41">
        <f t="shared" si="0"/>
        <v>23000</v>
      </c>
      <c r="I12" s="35">
        <f t="shared" si="1"/>
        <v>23000</v>
      </c>
    </row>
    <row r="13" spans="2:10" ht="30">
      <c r="B13" s="105"/>
      <c r="C13" s="105"/>
      <c r="D13" s="40" t="s">
        <v>557</v>
      </c>
      <c r="E13" s="56">
        <v>1</v>
      </c>
      <c r="F13" s="41">
        <v>11000</v>
      </c>
      <c r="G13" s="41">
        <f t="shared" si="0"/>
        <v>11000</v>
      </c>
      <c r="I13" s="35">
        <f t="shared" si="1"/>
        <v>11000</v>
      </c>
    </row>
    <row r="14" spans="2:10" ht="30">
      <c r="B14" s="105"/>
      <c r="C14" s="105"/>
      <c r="D14" s="40" t="s">
        <v>398</v>
      </c>
      <c r="E14" s="56">
        <v>25</v>
      </c>
      <c r="F14" s="41">
        <v>15000</v>
      </c>
      <c r="G14" s="41">
        <f t="shared" si="0"/>
        <v>375000</v>
      </c>
      <c r="I14" s="35">
        <f t="shared" si="1"/>
        <v>375000</v>
      </c>
    </row>
    <row r="15" spans="2:10">
      <c r="B15" s="105"/>
      <c r="C15" s="105"/>
      <c r="D15" s="40" t="s">
        <v>403</v>
      </c>
      <c r="E15" s="56">
        <v>25</v>
      </c>
      <c r="F15" s="41">
        <v>5000</v>
      </c>
      <c r="G15" s="41">
        <f t="shared" si="0"/>
        <v>125000</v>
      </c>
      <c r="I15" s="35">
        <f t="shared" si="1"/>
        <v>125000</v>
      </c>
    </row>
    <row r="16" spans="2:10" ht="45">
      <c r="B16" s="105"/>
      <c r="C16" s="105"/>
      <c r="D16" s="40" t="s">
        <v>404</v>
      </c>
      <c r="E16" s="56">
        <v>2</v>
      </c>
      <c r="F16" s="41">
        <v>50000</v>
      </c>
      <c r="G16" s="41">
        <f t="shared" si="0"/>
        <v>100000</v>
      </c>
      <c r="I16" s="35">
        <f>G16</f>
        <v>100000</v>
      </c>
    </row>
    <row r="17" spans="2:9">
      <c r="B17" s="106"/>
      <c r="C17" s="106"/>
      <c r="D17" s="40" t="s">
        <v>405</v>
      </c>
      <c r="E17" s="56">
        <v>1</v>
      </c>
      <c r="F17" s="41">
        <v>120000</v>
      </c>
      <c r="G17" s="41">
        <f t="shared" si="0"/>
        <v>120000</v>
      </c>
      <c r="H17" s="35">
        <f>G17</f>
        <v>120000</v>
      </c>
    </row>
    <row r="18" spans="2:9" ht="30" customHeight="1">
      <c r="B18" s="104">
        <v>116</v>
      </c>
      <c r="C18" s="104" t="s">
        <v>406</v>
      </c>
      <c r="D18" s="40" t="s">
        <v>407</v>
      </c>
      <c r="E18" s="56">
        <v>13</v>
      </c>
      <c r="F18" s="41">
        <v>20000</v>
      </c>
      <c r="G18" s="41">
        <f t="shared" si="0"/>
        <v>260000</v>
      </c>
      <c r="I18" s="35">
        <f>G18</f>
        <v>260000</v>
      </c>
    </row>
    <row r="19" spans="2:9" ht="30">
      <c r="B19" s="105"/>
      <c r="C19" s="105"/>
      <c r="D19" s="40" t="s">
        <v>556</v>
      </c>
      <c r="E19" s="56">
        <v>1</v>
      </c>
      <c r="F19" s="41">
        <v>23000</v>
      </c>
      <c r="G19" s="41">
        <f t="shared" si="0"/>
        <v>23000</v>
      </c>
      <c r="I19" s="35">
        <f>G19</f>
        <v>23000</v>
      </c>
    </row>
    <row r="20" spans="2:9" ht="30">
      <c r="B20" s="105"/>
      <c r="C20" s="105"/>
      <c r="D20" s="40" t="s">
        <v>557</v>
      </c>
      <c r="E20" s="56">
        <v>1</v>
      </c>
      <c r="F20" s="41">
        <v>11000</v>
      </c>
      <c r="G20" s="41">
        <f t="shared" si="0"/>
        <v>11000</v>
      </c>
      <c r="I20" s="35">
        <f>G20</f>
        <v>11000</v>
      </c>
    </row>
    <row r="21" spans="2:9">
      <c r="B21" s="105"/>
      <c r="C21" s="105"/>
      <c r="D21" s="40" t="s">
        <v>408</v>
      </c>
      <c r="E21" s="56">
        <v>1</v>
      </c>
      <c r="F21" s="41">
        <v>120000</v>
      </c>
      <c r="G21" s="41">
        <f t="shared" si="0"/>
        <v>120000</v>
      </c>
      <c r="H21" s="35">
        <f>G21</f>
        <v>120000</v>
      </c>
    </row>
    <row r="22" spans="2:9">
      <c r="B22" s="105"/>
      <c r="C22" s="105"/>
      <c r="D22" s="40" t="s">
        <v>402</v>
      </c>
      <c r="E22" s="56">
        <v>26</v>
      </c>
      <c r="F22" s="41">
        <v>5000</v>
      </c>
      <c r="G22" s="41">
        <f t="shared" si="0"/>
        <v>130000</v>
      </c>
      <c r="I22" s="35">
        <f>G22</f>
        <v>130000</v>
      </c>
    </row>
    <row r="23" spans="2:9">
      <c r="B23" s="106"/>
      <c r="C23" s="106"/>
      <c r="D23" s="40" t="s">
        <v>409</v>
      </c>
      <c r="E23" s="56">
        <v>3</v>
      </c>
      <c r="F23" s="41">
        <v>90000</v>
      </c>
      <c r="G23" s="41">
        <f t="shared" si="0"/>
        <v>270000</v>
      </c>
      <c r="I23" s="35">
        <f>G23</f>
        <v>270000</v>
      </c>
    </row>
    <row r="24" spans="2:9">
      <c r="B24" s="104" t="s">
        <v>410</v>
      </c>
      <c r="C24" s="104" t="s">
        <v>411</v>
      </c>
      <c r="D24" s="40" t="s">
        <v>412</v>
      </c>
      <c r="E24" s="56">
        <v>2</v>
      </c>
      <c r="F24" s="41">
        <v>16000</v>
      </c>
      <c r="G24" s="41">
        <f t="shared" si="0"/>
        <v>32000</v>
      </c>
      <c r="I24" s="35">
        <f t="shared" ref="I24:I28" si="2">G24</f>
        <v>32000</v>
      </c>
    </row>
    <row r="25" spans="2:9">
      <c r="B25" s="105"/>
      <c r="C25" s="105"/>
      <c r="D25" s="40" t="s">
        <v>413</v>
      </c>
      <c r="E25" s="56">
        <v>1</v>
      </c>
      <c r="F25" s="41">
        <v>18000</v>
      </c>
      <c r="G25" s="41">
        <f t="shared" si="0"/>
        <v>18000</v>
      </c>
      <c r="I25" s="35">
        <f t="shared" si="2"/>
        <v>18000</v>
      </c>
    </row>
    <row r="26" spans="2:9">
      <c r="B26" s="105"/>
      <c r="C26" s="105"/>
      <c r="D26" s="40" t="s">
        <v>414</v>
      </c>
      <c r="E26" s="56">
        <v>2</v>
      </c>
      <c r="F26" s="41">
        <v>11000</v>
      </c>
      <c r="G26" s="41">
        <f t="shared" si="0"/>
        <v>22000</v>
      </c>
      <c r="I26" s="35">
        <f t="shared" si="2"/>
        <v>22000</v>
      </c>
    </row>
    <row r="27" spans="2:9">
      <c r="B27" s="105"/>
      <c r="C27" s="105"/>
      <c r="D27" s="40" t="s">
        <v>415</v>
      </c>
      <c r="E27" s="56">
        <v>2</v>
      </c>
      <c r="F27" s="41">
        <v>4000</v>
      </c>
      <c r="G27" s="41">
        <f t="shared" si="0"/>
        <v>8000</v>
      </c>
      <c r="I27" s="35">
        <f t="shared" si="2"/>
        <v>8000</v>
      </c>
    </row>
    <row r="28" spans="2:9" ht="30">
      <c r="B28" s="106"/>
      <c r="C28" s="106"/>
      <c r="D28" s="40" t="s">
        <v>416</v>
      </c>
      <c r="E28" s="56">
        <v>2</v>
      </c>
      <c r="F28" s="41">
        <v>13000</v>
      </c>
      <c r="G28" s="41">
        <f t="shared" si="0"/>
        <v>26000</v>
      </c>
      <c r="I28" s="35">
        <f t="shared" si="2"/>
        <v>26000</v>
      </c>
    </row>
    <row r="29" spans="2:9" ht="30" customHeight="1">
      <c r="B29" s="104">
        <v>118</v>
      </c>
      <c r="C29" s="104" t="s">
        <v>417</v>
      </c>
      <c r="D29" s="40" t="s">
        <v>418</v>
      </c>
      <c r="E29" s="56">
        <v>25</v>
      </c>
      <c r="F29" s="41">
        <v>20000</v>
      </c>
      <c r="G29" s="41">
        <f t="shared" si="0"/>
        <v>500000</v>
      </c>
      <c r="I29" s="35">
        <f t="shared" ref="I29:I34" si="3">G29</f>
        <v>500000</v>
      </c>
    </row>
    <row r="30" spans="2:9" ht="45">
      <c r="B30" s="105"/>
      <c r="C30" s="105"/>
      <c r="D30" s="40" t="s">
        <v>404</v>
      </c>
      <c r="E30" s="56">
        <v>4</v>
      </c>
      <c r="F30" s="41">
        <v>50000</v>
      </c>
      <c r="G30" s="41">
        <f t="shared" si="0"/>
        <v>200000</v>
      </c>
      <c r="I30" s="35">
        <f t="shared" si="3"/>
        <v>200000</v>
      </c>
    </row>
    <row r="31" spans="2:9">
      <c r="B31" s="105"/>
      <c r="C31" s="105"/>
      <c r="D31" s="40" t="s">
        <v>409</v>
      </c>
      <c r="E31" s="56">
        <v>6</v>
      </c>
      <c r="F31" s="41">
        <v>90000</v>
      </c>
      <c r="G31" s="41">
        <f t="shared" si="0"/>
        <v>540000</v>
      </c>
      <c r="I31" s="35">
        <f t="shared" si="3"/>
        <v>540000</v>
      </c>
    </row>
    <row r="32" spans="2:9" ht="30">
      <c r="B32" s="105"/>
      <c r="C32" s="105"/>
      <c r="D32" s="40" t="s">
        <v>556</v>
      </c>
      <c r="E32" s="56">
        <v>1</v>
      </c>
      <c r="F32" s="41">
        <v>23000</v>
      </c>
      <c r="G32" s="41">
        <f t="shared" si="0"/>
        <v>23000</v>
      </c>
      <c r="I32" s="35">
        <f t="shared" si="3"/>
        <v>23000</v>
      </c>
    </row>
    <row r="33" spans="2:10" ht="30">
      <c r="B33" s="105"/>
      <c r="C33" s="105"/>
      <c r="D33" s="40" t="s">
        <v>557</v>
      </c>
      <c r="E33" s="56">
        <v>1</v>
      </c>
      <c r="F33" s="41">
        <v>11000</v>
      </c>
      <c r="G33" s="41">
        <f t="shared" si="0"/>
        <v>11000</v>
      </c>
      <c r="I33" s="35">
        <f t="shared" si="3"/>
        <v>11000</v>
      </c>
    </row>
    <row r="34" spans="2:10" ht="30">
      <c r="B34" s="106"/>
      <c r="C34" s="106"/>
      <c r="D34" s="40" t="s">
        <v>419</v>
      </c>
      <c r="E34" s="56">
        <v>12</v>
      </c>
      <c r="F34" s="41">
        <v>14000</v>
      </c>
      <c r="G34" s="41">
        <f t="shared" si="0"/>
        <v>168000</v>
      </c>
      <c r="I34" s="35">
        <f t="shared" si="3"/>
        <v>168000</v>
      </c>
    </row>
    <row r="35" spans="2:10" ht="30" customHeight="1">
      <c r="B35" s="104">
        <v>119</v>
      </c>
      <c r="C35" s="104" t="s">
        <v>420</v>
      </c>
      <c r="D35" s="40" t="s">
        <v>421</v>
      </c>
      <c r="E35" s="56">
        <v>12</v>
      </c>
      <c r="F35" s="41">
        <v>50000</v>
      </c>
      <c r="G35" s="41">
        <f t="shared" si="0"/>
        <v>600000</v>
      </c>
      <c r="I35" s="35">
        <f t="shared" ref="I35:I43" si="4">G35</f>
        <v>600000</v>
      </c>
    </row>
    <row r="36" spans="2:10" ht="30">
      <c r="B36" s="105"/>
      <c r="C36" s="105"/>
      <c r="D36" s="40" t="s">
        <v>556</v>
      </c>
      <c r="E36" s="56">
        <v>1</v>
      </c>
      <c r="F36" s="41">
        <v>23000</v>
      </c>
      <c r="G36" s="41">
        <f t="shared" si="0"/>
        <v>23000</v>
      </c>
      <c r="I36" s="35">
        <f t="shared" si="4"/>
        <v>23000</v>
      </c>
    </row>
    <row r="37" spans="2:10" ht="30">
      <c r="B37" s="105"/>
      <c r="C37" s="105"/>
      <c r="D37" s="40" t="s">
        <v>557</v>
      </c>
      <c r="E37" s="56">
        <v>1</v>
      </c>
      <c r="F37" s="41">
        <v>11000</v>
      </c>
      <c r="G37" s="41">
        <f t="shared" si="0"/>
        <v>11000</v>
      </c>
      <c r="I37" s="35">
        <f t="shared" si="4"/>
        <v>11000</v>
      </c>
    </row>
    <row r="38" spans="2:10">
      <c r="B38" s="105"/>
      <c r="C38" s="105"/>
      <c r="D38" s="40" t="s">
        <v>422</v>
      </c>
      <c r="E38" s="56">
        <v>4</v>
      </c>
      <c r="F38" s="41">
        <v>90000</v>
      </c>
      <c r="G38" s="41">
        <f t="shared" si="0"/>
        <v>360000</v>
      </c>
      <c r="I38" s="35">
        <f t="shared" si="4"/>
        <v>360000</v>
      </c>
    </row>
    <row r="39" spans="2:10">
      <c r="B39" s="105"/>
      <c r="C39" s="105"/>
      <c r="D39" s="40" t="s">
        <v>423</v>
      </c>
      <c r="E39" s="56">
        <v>10</v>
      </c>
      <c r="F39" s="41">
        <v>19000</v>
      </c>
      <c r="G39" s="41">
        <f t="shared" si="0"/>
        <v>190000</v>
      </c>
      <c r="I39" s="35">
        <f t="shared" si="4"/>
        <v>190000</v>
      </c>
    </row>
    <row r="40" spans="2:10">
      <c r="B40" s="105"/>
      <c r="C40" s="105"/>
      <c r="D40" s="40" t="s">
        <v>424</v>
      </c>
      <c r="E40" s="56">
        <v>10</v>
      </c>
      <c r="F40" s="41">
        <v>17000</v>
      </c>
      <c r="G40" s="41">
        <f t="shared" si="0"/>
        <v>170000</v>
      </c>
      <c r="I40" s="35">
        <f t="shared" si="4"/>
        <v>170000</v>
      </c>
    </row>
    <row r="41" spans="2:10">
      <c r="B41" s="105"/>
      <c r="C41" s="105"/>
      <c r="D41" s="40" t="s">
        <v>425</v>
      </c>
      <c r="E41" s="56">
        <v>10</v>
      </c>
      <c r="F41" s="41">
        <v>12000</v>
      </c>
      <c r="G41" s="41">
        <f t="shared" si="0"/>
        <v>120000</v>
      </c>
      <c r="I41" s="35">
        <f t="shared" si="4"/>
        <v>120000</v>
      </c>
    </row>
    <row r="42" spans="2:10">
      <c r="B42" s="105"/>
      <c r="C42" s="105"/>
      <c r="D42" s="40" t="s">
        <v>426</v>
      </c>
      <c r="E42" s="56">
        <v>10</v>
      </c>
      <c r="F42" s="41">
        <v>16000</v>
      </c>
      <c r="G42" s="41">
        <f t="shared" si="0"/>
        <v>160000</v>
      </c>
      <c r="I42" s="35">
        <f t="shared" si="4"/>
        <v>160000</v>
      </c>
    </row>
    <row r="43" spans="2:10" ht="30">
      <c r="B43" s="106"/>
      <c r="C43" s="106"/>
      <c r="D43" s="40" t="s">
        <v>427</v>
      </c>
      <c r="E43" s="56">
        <v>9</v>
      </c>
      <c r="F43" s="41">
        <v>49500</v>
      </c>
      <c r="G43" s="41">
        <f t="shared" si="0"/>
        <v>445500</v>
      </c>
      <c r="I43" s="35">
        <f t="shared" si="4"/>
        <v>445500</v>
      </c>
    </row>
    <row r="44" spans="2:10">
      <c r="B44" s="36"/>
      <c r="C44" s="36"/>
      <c r="D44" s="37"/>
      <c r="E44" s="36"/>
      <c r="F44" s="37"/>
      <c r="G44" s="37"/>
    </row>
    <row r="45" spans="2:10">
      <c r="B45" s="24"/>
      <c r="C45" s="24"/>
      <c r="D45" s="24"/>
      <c r="E45" s="24"/>
      <c r="F45" s="24"/>
      <c r="G45" s="38"/>
    </row>
    <row r="46" spans="2:10">
      <c r="B46" s="24"/>
      <c r="C46" s="24"/>
      <c r="D46" s="24"/>
      <c r="E46" s="24"/>
      <c r="F46" s="24"/>
      <c r="G46" s="39">
        <f>SUM(G3:G45)</f>
        <v>6199750</v>
      </c>
      <c r="H46" s="39">
        <f t="shared" ref="H46:J46" si="5">SUM(H3:H45)</f>
        <v>240000</v>
      </c>
      <c r="I46" s="39">
        <f t="shared" si="5"/>
        <v>5959750</v>
      </c>
      <c r="J46" s="39">
        <f t="shared" si="5"/>
        <v>0</v>
      </c>
    </row>
    <row r="48" spans="2:10">
      <c r="I48" s="35">
        <f>H46+I46</f>
        <v>6199750</v>
      </c>
    </row>
  </sheetData>
  <mergeCells count="15">
    <mergeCell ref="B35:B43"/>
    <mergeCell ref="C35:C43"/>
    <mergeCell ref="B12:B17"/>
    <mergeCell ref="C12:C17"/>
    <mergeCell ref="B18:B23"/>
    <mergeCell ref="C18:C23"/>
    <mergeCell ref="B24:B28"/>
    <mergeCell ref="C24:C28"/>
    <mergeCell ref="B29:B34"/>
    <mergeCell ref="C29:C34"/>
    <mergeCell ref="B1:G1"/>
    <mergeCell ref="B3:B6"/>
    <mergeCell ref="C3:C6"/>
    <mergeCell ref="B7:B11"/>
    <mergeCell ref="C7:C11"/>
  </mergeCells>
  <pageMargins left="0.7" right="0.7" top="0.75" bottom="0.75" header="0.3" footer="0.3"/>
  <pageSetup paperSize="9" scale="4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B3:W23"/>
  <sheetViews>
    <sheetView tabSelected="1" view="pageBreakPreview" zoomScale="60" zoomScaleNormal="100" workbookViewId="0">
      <selection activeCell="R11" sqref="R11"/>
    </sheetView>
  </sheetViews>
  <sheetFormatPr defaultRowHeight="15"/>
  <cols>
    <col min="1" max="1" width="9.140625" style="47"/>
    <col min="2" max="2" width="46.7109375" style="47" customWidth="1"/>
    <col min="3" max="3" width="12" style="47" bestFit="1" customWidth="1"/>
    <col min="4" max="4" width="9.28515625" style="47" bestFit="1" customWidth="1"/>
    <col min="5" max="5" width="9.85546875" style="47" bestFit="1" customWidth="1"/>
    <col min="6" max="6" width="11.140625" style="47" bestFit="1" customWidth="1"/>
    <col min="7" max="17" width="9.28515625" style="47" bestFit="1" customWidth="1"/>
    <col min="18" max="18" width="9.85546875" style="47" bestFit="1" customWidth="1"/>
    <col min="19" max="23" width="9.28515625" style="47" bestFit="1" customWidth="1"/>
    <col min="24" max="16384" width="9.140625" style="47"/>
  </cols>
  <sheetData>
    <row r="3" spans="2:23" ht="15.75" thickBot="1"/>
    <row r="4" spans="2:23" ht="150.75" thickBot="1">
      <c r="B4" s="44"/>
      <c r="C4" s="44" t="s">
        <v>428</v>
      </c>
      <c r="D4" s="44" t="s">
        <v>429</v>
      </c>
      <c r="E4" s="44" t="s">
        <v>430</v>
      </c>
      <c r="F4" s="44" t="s">
        <v>431</v>
      </c>
      <c r="G4" s="44" t="s">
        <v>432</v>
      </c>
      <c r="H4" s="44" t="s">
        <v>433</v>
      </c>
      <c r="I4" s="44" t="s">
        <v>434</v>
      </c>
      <c r="J4" s="44" t="s">
        <v>435</v>
      </c>
      <c r="K4" s="45" t="s">
        <v>436</v>
      </c>
      <c r="L4" s="44" t="s">
        <v>437</v>
      </c>
      <c r="M4" s="44" t="s">
        <v>438</v>
      </c>
      <c r="N4" s="44" t="s">
        <v>439</v>
      </c>
      <c r="O4" s="44" t="s">
        <v>440</v>
      </c>
      <c r="P4" s="44" t="s">
        <v>441</v>
      </c>
      <c r="Q4" s="44" t="s">
        <v>442</v>
      </c>
      <c r="R4" s="44" t="s">
        <v>443</v>
      </c>
      <c r="S4" s="46" t="s">
        <v>444</v>
      </c>
      <c r="T4" s="44" t="s">
        <v>445</v>
      </c>
      <c r="U4" s="44" t="s">
        <v>446</v>
      </c>
      <c r="V4" s="44" t="s">
        <v>447</v>
      </c>
      <c r="W4" s="44" t="s">
        <v>448</v>
      </c>
    </row>
    <row r="5" spans="2:23" ht="30.75" thickBot="1">
      <c r="B5" s="44" t="s">
        <v>449</v>
      </c>
      <c r="C5" s="44">
        <v>15</v>
      </c>
      <c r="D5" s="44">
        <v>1</v>
      </c>
      <c r="E5" s="44">
        <v>1</v>
      </c>
      <c r="F5" s="44"/>
      <c r="G5" s="44">
        <v>1</v>
      </c>
      <c r="H5" s="44"/>
      <c r="I5" s="44"/>
      <c r="J5" s="44"/>
      <c r="K5" s="44"/>
      <c r="L5" s="44"/>
      <c r="M5" s="44"/>
      <c r="N5" s="44">
        <v>1</v>
      </c>
      <c r="O5" s="44"/>
      <c r="P5" s="44">
        <v>1</v>
      </c>
      <c r="Q5" s="44"/>
      <c r="R5" s="44">
        <v>16</v>
      </c>
      <c r="S5" s="44"/>
      <c r="T5" s="44"/>
      <c r="U5" s="44"/>
      <c r="V5" s="44"/>
      <c r="W5" s="44"/>
    </row>
    <row r="6" spans="2:23" ht="15.75" thickBot="1">
      <c r="B6" s="44" t="s">
        <v>450</v>
      </c>
      <c r="C6" s="44">
        <v>15</v>
      </c>
      <c r="D6" s="44">
        <v>1</v>
      </c>
      <c r="E6" s="44">
        <v>1</v>
      </c>
      <c r="F6" s="44"/>
      <c r="G6" s="44">
        <v>1</v>
      </c>
      <c r="H6" s="44"/>
      <c r="I6" s="44"/>
      <c r="J6" s="44"/>
      <c r="K6" s="44"/>
      <c r="L6" s="44"/>
      <c r="M6" s="44"/>
      <c r="N6" s="44">
        <v>1</v>
      </c>
      <c r="O6" s="44"/>
      <c r="P6" s="44">
        <v>1</v>
      </c>
      <c r="Q6" s="44"/>
      <c r="R6" s="44">
        <v>16</v>
      </c>
      <c r="S6" s="44"/>
      <c r="T6" s="44"/>
      <c r="U6" s="44"/>
      <c r="V6" s="44"/>
      <c r="W6" s="44"/>
    </row>
    <row r="7" spans="2:23" ht="15.75" thickBot="1">
      <c r="B7" s="44" t="s">
        <v>451</v>
      </c>
      <c r="C7" s="44">
        <v>15</v>
      </c>
      <c r="D7" s="44">
        <v>1</v>
      </c>
      <c r="E7" s="44">
        <v>1</v>
      </c>
      <c r="F7" s="44"/>
      <c r="G7" s="44">
        <v>1</v>
      </c>
      <c r="H7" s="44"/>
      <c r="I7" s="44"/>
      <c r="J7" s="44"/>
      <c r="K7" s="44"/>
      <c r="L7" s="44"/>
      <c r="M7" s="44"/>
      <c r="N7" s="44">
        <v>1</v>
      </c>
      <c r="O7" s="44"/>
      <c r="P7" s="44">
        <v>1</v>
      </c>
      <c r="Q7" s="44"/>
      <c r="R7" s="44">
        <v>16</v>
      </c>
      <c r="S7" s="44"/>
      <c r="T7" s="44"/>
      <c r="U7" s="44"/>
      <c r="V7" s="44"/>
      <c r="W7" s="44"/>
    </row>
    <row r="8" spans="2:23" ht="45.75" thickBot="1">
      <c r="B8" s="44" t="s">
        <v>452</v>
      </c>
      <c r="C8" s="44">
        <v>15</v>
      </c>
      <c r="D8" s="44">
        <v>1</v>
      </c>
      <c r="E8" s="44">
        <v>1</v>
      </c>
      <c r="F8" s="44"/>
      <c r="G8" s="44">
        <v>1</v>
      </c>
      <c r="H8" s="44"/>
      <c r="I8" s="44"/>
      <c r="J8" s="44"/>
      <c r="K8" s="44"/>
      <c r="L8" s="44"/>
      <c r="M8" s="44"/>
      <c r="N8" s="44">
        <v>1</v>
      </c>
      <c r="O8" s="44"/>
      <c r="P8" s="44">
        <v>1</v>
      </c>
      <c r="Q8" s="44"/>
      <c r="R8" s="44">
        <v>16</v>
      </c>
      <c r="S8" s="44"/>
      <c r="T8" s="44"/>
      <c r="U8" s="44"/>
      <c r="V8" s="44"/>
      <c r="W8" s="44"/>
    </row>
    <row r="9" spans="2:23" ht="45.75" thickBot="1">
      <c r="B9" s="44" t="s">
        <v>453</v>
      </c>
      <c r="C9" s="44">
        <v>15</v>
      </c>
      <c r="D9" s="44">
        <v>1</v>
      </c>
      <c r="E9" s="44">
        <v>1</v>
      </c>
      <c r="F9" s="44"/>
      <c r="G9" s="44">
        <v>1</v>
      </c>
      <c r="H9" s="44"/>
      <c r="I9" s="44"/>
      <c r="J9" s="44"/>
      <c r="K9" s="44"/>
      <c r="L9" s="44"/>
      <c r="M9" s="44"/>
      <c r="N9" s="44">
        <v>1</v>
      </c>
      <c r="O9" s="44"/>
      <c r="P9" s="44">
        <v>1</v>
      </c>
      <c r="Q9" s="44"/>
      <c r="R9" s="44">
        <v>16</v>
      </c>
      <c r="S9" s="44"/>
      <c r="T9" s="44"/>
      <c r="U9" s="44"/>
      <c r="V9" s="44"/>
      <c r="W9" s="44"/>
    </row>
    <row r="10" spans="2:23" ht="15.75" thickBot="1">
      <c r="B10" s="48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2:23" ht="15.75" thickBot="1">
      <c r="B11" s="44"/>
      <c r="C11" s="44">
        <v>75</v>
      </c>
      <c r="D11" s="44">
        <v>5</v>
      </c>
      <c r="E11" s="44">
        <v>5</v>
      </c>
      <c r="F11" s="44">
        <v>0</v>
      </c>
      <c r="G11" s="44">
        <v>5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5</v>
      </c>
      <c r="O11" s="44">
        <v>0</v>
      </c>
      <c r="P11" s="44">
        <v>5</v>
      </c>
      <c r="Q11" s="44">
        <v>0</v>
      </c>
      <c r="R11" s="44">
        <v>80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</row>
    <row r="12" spans="2:23" ht="15.75" thickBot="1">
      <c r="B12" s="44"/>
      <c r="C12" s="85">
        <v>100000</v>
      </c>
      <c r="D12" s="85">
        <v>155000</v>
      </c>
      <c r="E12" s="85">
        <v>762000</v>
      </c>
      <c r="F12" s="44"/>
      <c r="G12" s="85">
        <v>181000</v>
      </c>
      <c r="H12" s="44"/>
      <c r="I12" s="44"/>
      <c r="J12" s="44"/>
      <c r="K12" s="44"/>
      <c r="L12" s="44"/>
      <c r="M12" s="44"/>
      <c r="N12" s="49">
        <v>37000</v>
      </c>
      <c r="O12" s="44"/>
      <c r="P12" s="85">
        <v>70000</v>
      </c>
      <c r="Q12" s="44"/>
      <c r="R12" s="44">
        <v>13500</v>
      </c>
      <c r="S12" s="44"/>
      <c r="T12" s="44"/>
      <c r="U12" s="44"/>
      <c r="V12" s="44"/>
      <c r="W12" s="44"/>
    </row>
    <row r="13" spans="2:23" ht="15.75" thickBot="1">
      <c r="B13" s="44"/>
      <c r="C13" s="44">
        <v>7500000</v>
      </c>
      <c r="D13" s="44">
        <v>775000</v>
      </c>
      <c r="E13" s="44">
        <v>3810000</v>
      </c>
      <c r="F13" s="44">
        <v>0</v>
      </c>
      <c r="G13" s="44">
        <v>905000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185000</v>
      </c>
      <c r="O13" s="44">
        <v>0</v>
      </c>
      <c r="P13" s="44">
        <v>350000</v>
      </c>
      <c r="Q13" s="44">
        <v>0</v>
      </c>
      <c r="R13" s="44">
        <v>1080000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</row>
    <row r="16" spans="2:23">
      <c r="B16" s="50" t="s">
        <v>454</v>
      </c>
      <c r="C16" s="51">
        <v>14605000</v>
      </c>
    </row>
    <row r="19" spans="3:6">
      <c r="C19" s="47" t="s">
        <v>588</v>
      </c>
      <c r="D19" s="47" t="s">
        <v>595</v>
      </c>
      <c r="E19" s="47" t="s">
        <v>594</v>
      </c>
      <c r="F19" s="47" t="s">
        <v>596</v>
      </c>
    </row>
    <row r="20" spans="3:6">
      <c r="C20" s="47">
        <f>C13+D13+E13+G13+P13</f>
        <v>13340000</v>
      </c>
      <c r="D20" s="47">
        <f>N13</f>
        <v>185000</v>
      </c>
      <c r="F20" s="47">
        <f>R13</f>
        <v>1080000</v>
      </c>
    </row>
    <row r="23" spans="3:6">
      <c r="F23" s="47">
        <f>C20+D20+F20</f>
        <v>14605000</v>
      </c>
    </row>
  </sheetData>
  <pageMargins left="0.7" right="0.7" top="0.75" bottom="0.75" header="0.3" footer="0.3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Свод</vt:lpstr>
      <vt:lpstr>Оборуд Сан и отопление 116-119</vt:lpstr>
      <vt:lpstr>Оборуд Авт и роботехника 114</vt:lpstr>
      <vt:lpstr>Мебель и бренд Холл 1 этажа</vt:lpstr>
      <vt:lpstr>Спорт зал (Блок Д) </vt:lpstr>
      <vt:lpstr>Мебель лаб и мастерских 113-119</vt:lpstr>
      <vt:lpstr>Оснащ комп и орг тех 113-118 </vt:lpstr>
      <vt:lpstr>'Спорт зал (Блок Д) 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Бухгалтерия</cp:lastModifiedBy>
  <cp:lastPrinted>2024-07-15T06:49:33Z</cp:lastPrinted>
  <dcterms:created xsi:type="dcterms:W3CDTF">2024-06-10T14:27:55Z</dcterms:created>
  <dcterms:modified xsi:type="dcterms:W3CDTF">2024-07-16T09:12:42Z</dcterms:modified>
</cp:coreProperties>
</file>